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OP KŽP_2017_EE podnikov_výzva 30\ECO WOOD SLOVAKIA\opakovane VO_ZNH_01_2020\na zverejnenie\"/>
    </mc:Choice>
  </mc:AlternateContent>
  <bookViews>
    <workbookView xWindow="0" yWindow="0" windowWidth="28800" windowHeight="12435"/>
  </bookViews>
  <sheets>
    <sheet name="Príloha č. 2" sheetId="1" r:id="rId1"/>
  </sheets>
  <externalReferences>
    <externalReference r:id="rId2"/>
    <externalReference r:id="rId3"/>
  </externalReferences>
  <definedNames>
    <definedName name="_xlnm._FilterDatabase" localSheetId="0" hidden="1">'Príloha č. 2'!$A$1:$A$1152</definedName>
    <definedName name="_xlnm.Print_Area" localSheetId="0">'Príloha č. 2'!$B$4:$K$1152</definedName>
    <definedName name="obstarávateľ">[1]summary!$Z$4</definedName>
    <definedName name="podopatrenie" localSheetId="0">[2]Výzvy!$B$15:$B$19</definedName>
    <definedName name="podopatrenie">[1]Výzvy!$B$20:$B$24</definedName>
  </definedNames>
  <calcPr calcId="15251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47" i="1" l="1"/>
  <c r="A1144" i="1"/>
  <c r="G1138" i="1"/>
  <c r="A1133" i="1"/>
  <c r="A1129" i="1"/>
  <c r="A1125" i="1"/>
  <c r="J1120" i="1"/>
  <c r="K1120" i="1" s="1"/>
  <c r="K1119" i="1"/>
  <c r="J1119" i="1"/>
  <c r="A1119" i="1"/>
  <c r="J1118" i="1"/>
  <c r="K1118" i="1" s="1"/>
  <c r="K1117" i="1"/>
  <c r="J1117" i="1"/>
  <c r="J1116" i="1"/>
  <c r="K1116" i="1" s="1"/>
  <c r="K1115" i="1"/>
  <c r="J1115" i="1"/>
  <c r="A1115" i="1"/>
  <c r="J1114" i="1"/>
  <c r="K1114" i="1" s="1"/>
  <c r="K1113" i="1"/>
  <c r="K1121" i="1" s="1"/>
  <c r="J1113" i="1"/>
  <c r="A1111" i="1"/>
  <c r="D1110" i="1"/>
  <c r="A1110" i="1"/>
  <c r="A1122" i="1" s="1"/>
  <c r="C1096" i="1"/>
  <c r="B1090" i="1"/>
  <c r="B1088" i="1"/>
  <c r="J1087" i="1"/>
  <c r="G1081" i="1"/>
  <c r="A1065" i="1"/>
  <c r="K1063" i="1"/>
  <c r="J1063" i="1"/>
  <c r="J1062" i="1"/>
  <c r="K1062" i="1" s="1"/>
  <c r="K1061" i="1"/>
  <c r="J1061" i="1"/>
  <c r="J1060" i="1"/>
  <c r="K1060" i="1" s="1"/>
  <c r="K1059" i="1"/>
  <c r="J1059" i="1"/>
  <c r="J1058" i="1"/>
  <c r="K1058" i="1" s="1"/>
  <c r="K1057" i="1"/>
  <c r="J1057" i="1"/>
  <c r="J1056" i="1"/>
  <c r="K1056" i="1" s="1"/>
  <c r="D1053" i="1"/>
  <c r="A1053" i="1" s="1"/>
  <c r="C1039" i="1"/>
  <c r="B1033" i="1"/>
  <c r="B1031" i="1"/>
  <c r="J1030" i="1"/>
  <c r="G1024" i="1"/>
  <c r="A1009" i="1"/>
  <c r="J1006" i="1"/>
  <c r="K1006" i="1" s="1"/>
  <c r="K1005" i="1"/>
  <c r="J1005" i="1"/>
  <c r="J1004" i="1"/>
  <c r="K1004" i="1" s="1"/>
  <c r="K1003" i="1"/>
  <c r="J1003" i="1"/>
  <c r="A1003" i="1"/>
  <c r="J1002" i="1"/>
  <c r="K1002" i="1" s="1"/>
  <c r="K1001" i="1"/>
  <c r="J1001" i="1"/>
  <c r="J1000" i="1"/>
  <c r="K1000" i="1" s="1"/>
  <c r="K999" i="1"/>
  <c r="J999" i="1"/>
  <c r="D996" i="1"/>
  <c r="A996" i="1"/>
  <c r="C982" i="1"/>
  <c r="B976" i="1"/>
  <c r="B974" i="1"/>
  <c r="J973" i="1"/>
  <c r="G967" i="1"/>
  <c r="A951" i="1"/>
  <c r="K949" i="1"/>
  <c r="J949" i="1"/>
  <c r="A949" i="1"/>
  <c r="J948" i="1"/>
  <c r="K948" i="1" s="1"/>
  <c r="K947" i="1"/>
  <c r="J947" i="1"/>
  <c r="A947" i="1"/>
  <c r="J946" i="1"/>
  <c r="K946" i="1" s="1"/>
  <c r="K945" i="1"/>
  <c r="J945" i="1"/>
  <c r="A945" i="1"/>
  <c r="J944" i="1"/>
  <c r="K944" i="1" s="1"/>
  <c r="K943" i="1"/>
  <c r="J943" i="1"/>
  <c r="A943" i="1"/>
  <c r="J942" i="1"/>
  <c r="K942" i="1" s="1"/>
  <c r="K950" i="1" s="1"/>
  <c r="A941" i="1"/>
  <c r="D939" i="1"/>
  <c r="A939" i="1" s="1"/>
  <c r="A930" i="1"/>
  <c r="C925" i="1"/>
  <c r="B919" i="1"/>
  <c r="B917" i="1"/>
  <c r="J916" i="1"/>
  <c r="G910" i="1"/>
  <c r="K892" i="1"/>
  <c r="J892" i="1"/>
  <c r="K891" i="1"/>
  <c r="J891" i="1"/>
  <c r="J890" i="1"/>
  <c r="K890" i="1" s="1"/>
  <c r="A890" i="1"/>
  <c r="K889" i="1"/>
  <c r="J889" i="1"/>
  <c r="K888" i="1"/>
  <c r="K893" i="1" s="1"/>
  <c r="J888" i="1"/>
  <c r="K887" i="1"/>
  <c r="J887" i="1"/>
  <c r="A887" i="1"/>
  <c r="J886" i="1"/>
  <c r="K886" i="1" s="1"/>
  <c r="K885" i="1"/>
  <c r="J885" i="1"/>
  <c r="J893" i="1" s="1"/>
  <c r="D882" i="1"/>
  <c r="A882" i="1"/>
  <c r="A901" i="1" s="1"/>
  <c r="A873" i="1"/>
  <c r="C868" i="1"/>
  <c r="B862" i="1"/>
  <c r="B860" i="1"/>
  <c r="J859" i="1"/>
  <c r="G853" i="1"/>
  <c r="A839" i="1"/>
  <c r="K835" i="1"/>
  <c r="J835" i="1"/>
  <c r="A835" i="1"/>
  <c r="K834" i="1"/>
  <c r="J834" i="1"/>
  <c r="K833" i="1"/>
  <c r="J833" i="1"/>
  <c r="J832" i="1"/>
  <c r="K832" i="1" s="1"/>
  <c r="K831" i="1"/>
  <c r="J831" i="1"/>
  <c r="A831" i="1"/>
  <c r="K830" i="1"/>
  <c r="J830" i="1"/>
  <c r="K829" i="1"/>
  <c r="J829" i="1"/>
  <c r="J828" i="1"/>
  <c r="K828" i="1" s="1"/>
  <c r="K836" i="1" s="1"/>
  <c r="D825" i="1"/>
  <c r="A825" i="1" s="1"/>
  <c r="C811" i="1"/>
  <c r="B805" i="1"/>
  <c r="B803" i="1"/>
  <c r="J802" i="1"/>
  <c r="G796" i="1"/>
  <c r="A791" i="1"/>
  <c r="A787" i="1"/>
  <c r="A783" i="1"/>
  <c r="J778" i="1"/>
  <c r="K778" i="1" s="1"/>
  <c r="J777" i="1"/>
  <c r="K777" i="1" s="1"/>
  <c r="A777" i="1"/>
  <c r="K776" i="1"/>
  <c r="J776" i="1"/>
  <c r="K775" i="1"/>
  <c r="J775" i="1"/>
  <c r="J774" i="1"/>
  <c r="K774" i="1" s="1"/>
  <c r="J773" i="1"/>
  <c r="K773" i="1" s="1"/>
  <c r="A773" i="1"/>
  <c r="K772" i="1"/>
  <c r="J772" i="1"/>
  <c r="K771" i="1"/>
  <c r="K779" i="1" s="1"/>
  <c r="J771" i="1"/>
  <c r="J779" i="1" s="1"/>
  <c r="A769" i="1"/>
  <c r="D768" i="1"/>
  <c r="A768" i="1" s="1"/>
  <c r="A762" i="1"/>
  <c r="C754" i="1"/>
  <c r="B748" i="1"/>
  <c r="B746" i="1"/>
  <c r="J745" i="1"/>
  <c r="G739" i="1"/>
  <c r="A734" i="1"/>
  <c r="A730" i="1"/>
  <c r="A726" i="1"/>
  <c r="A723" i="1"/>
  <c r="J721" i="1"/>
  <c r="K721" i="1" s="1"/>
  <c r="J720" i="1"/>
  <c r="K720" i="1" s="1"/>
  <c r="A720" i="1"/>
  <c r="J719" i="1"/>
  <c r="K719" i="1" s="1"/>
  <c r="A719" i="1"/>
  <c r="K718" i="1"/>
  <c r="J718" i="1"/>
  <c r="J717" i="1"/>
  <c r="K717" i="1" s="1"/>
  <c r="K722" i="1" s="1"/>
  <c r="J716" i="1"/>
  <c r="K716" i="1" s="1"/>
  <c r="A716" i="1"/>
  <c r="J715" i="1"/>
  <c r="K715" i="1" s="1"/>
  <c r="A715" i="1"/>
  <c r="K714" i="1"/>
  <c r="J714" i="1"/>
  <c r="A713" i="1"/>
  <c r="A712" i="1"/>
  <c r="D711" i="1"/>
  <c r="A711" i="1"/>
  <c r="A736" i="1" s="1"/>
  <c r="A765" i="1" s="1"/>
  <c r="A702" i="1"/>
  <c r="C697" i="1"/>
  <c r="B691" i="1"/>
  <c r="B689" i="1"/>
  <c r="J688" i="1"/>
  <c r="G682" i="1"/>
  <c r="J664" i="1"/>
  <c r="K664" i="1" s="1"/>
  <c r="K663" i="1"/>
  <c r="J663" i="1"/>
  <c r="A663" i="1"/>
  <c r="J662" i="1"/>
  <c r="K662" i="1" s="1"/>
  <c r="K661" i="1"/>
  <c r="J661" i="1"/>
  <c r="J660" i="1"/>
  <c r="K660" i="1" s="1"/>
  <c r="K659" i="1"/>
  <c r="J659" i="1"/>
  <c r="A659" i="1"/>
  <c r="J658" i="1"/>
  <c r="K658" i="1" s="1"/>
  <c r="K665" i="1" s="1"/>
  <c r="K657" i="1"/>
  <c r="J657" i="1"/>
  <c r="A655" i="1"/>
  <c r="D654" i="1"/>
  <c r="A654" i="1"/>
  <c r="A666" i="1" s="1"/>
  <c r="C640" i="1"/>
  <c r="B634" i="1"/>
  <c r="B632" i="1"/>
  <c r="J631" i="1"/>
  <c r="G625" i="1"/>
  <c r="K607" i="1"/>
  <c r="J607" i="1"/>
  <c r="J606" i="1"/>
  <c r="K606" i="1" s="1"/>
  <c r="K605" i="1"/>
  <c r="J605" i="1"/>
  <c r="J604" i="1"/>
  <c r="K604" i="1" s="1"/>
  <c r="K603" i="1"/>
  <c r="J603" i="1"/>
  <c r="J602" i="1"/>
  <c r="K602" i="1" s="1"/>
  <c r="K601" i="1"/>
  <c r="J601" i="1"/>
  <c r="J600" i="1"/>
  <c r="K600" i="1" s="1"/>
  <c r="D597" i="1"/>
  <c r="A597" i="1" s="1"/>
  <c r="A590" i="1"/>
  <c r="C583" i="1"/>
  <c r="B577" i="1"/>
  <c r="B575" i="1"/>
  <c r="J574" i="1"/>
  <c r="A570" i="1"/>
  <c r="A571" i="1" s="1"/>
  <c r="G568" i="1"/>
  <c r="A565" i="1"/>
  <c r="A555" i="1"/>
  <c r="A553" i="1"/>
  <c r="A551" i="1"/>
  <c r="J550" i="1"/>
  <c r="K550" i="1" s="1"/>
  <c r="K549" i="1"/>
  <c r="J549" i="1"/>
  <c r="A549" i="1"/>
  <c r="J548" i="1"/>
  <c r="K548" i="1" s="1"/>
  <c r="K547" i="1"/>
  <c r="J547" i="1"/>
  <c r="A547" i="1"/>
  <c r="J546" i="1"/>
  <c r="K546" i="1" s="1"/>
  <c r="K545" i="1"/>
  <c r="J545" i="1"/>
  <c r="A545" i="1"/>
  <c r="J544" i="1"/>
  <c r="K544" i="1" s="1"/>
  <c r="K543" i="1"/>
  <c r="J543" i="1"/>
  <c r="A543" i="1"/>
  <c r="A541" i="1"/>
  <c r="D540" i="1"/>
  <c r="A540" i="1"/>
  <c r="C526" i="1"/>
  <c r="B520" i="1"/>
  <c r="B518" i="1"/>
  <c r="J517" i="1"/>
  <c r="G511" i="1"/>
  <c r="A497" i="1"/>
  <c r="A495" i="1"/>
  <c r="K493" i="1"/>
  <c r="J493" i="1"/>
  <c r="A493" i="1"/>
  <c r="J492" i="1"/>
  <c r="K492" i="1" s="1"/>
  <c r="K491" i="1"/>
  <c r="J491" i="1"/>
  <c r="A491" i="1"/>
  <c r="J490" i="1"/>
  <c r="K490" i="1" s="1"/>
  <c r="K489" i="1"/>
  <c r="J489" i="1"/>
  <c r="A489" i="1"/>
  <c r="J488" i="1"/>
  <c r="K488" i="1" s="1"/>
  <c r="K487" i="1"/>
  <c r="J487" i="1"/>
  <c r="A487" i="1"/>
  <c r="J486" i="1"/>
  <c r="K486" i="1" s="1"/>
  <c r="D483" i="1"/>
  <c r="A483" i="1" s="1"/>
  <c r="C469" i="1"/>
  <c r="B463" i="1"/>
  <c r="B461" i="1"/>
  <c r="J460" i="1"/>
  <c r="G454" i="1"/>
  <c r="J436" i="1"/>
  <c r="K436" i="1" s="1"/>
  <c r="K435" i="1"/>
  <c r="J435" i="1"/>
  <c r="J434" i="1"/>
  <c r="K434" i="1" s="1"/>
  <c r="J433" i="1"/>
  <c r="K433" i="1" s="1"/>
  <c r="J432" i="1"/>
  <c r="K432" i="1" s="1"/>
  <c r="K431" i="1"/>
  <c r="J431" i="1"/>
  <c r="J430" i="1"/>
  <c r="K430" i="1" s="1"/>
  <c r="J429" i="1"/>
  <c r="K429" i="1" s="1"/>
  <c r="D426" i="1"/>
  <c r="A426" i="1"/>
  <c r="A451" i="1" s="1"/>
  <c r="C412" i="1"/>
  <c r="B406" i="1"/>
  <c r="B404" i="1"/>
  <c r="J403" i="1"/>
  <c r="G397" i="1"/>
  <c r="A388" i="1"/>
  <c r="J379" i="1"/>
  <c r="K379" i="1" s="1"/>
  <c r="J378" i="1"/>
  <c r="K378" i="1" s="1"/>
  <c r="K377" i="1"/>
  <c r="J377" i="1"/>
  <c r="K376" i="1"/>
  <c r="J376" i="1"/>
  <c r="J375" i="1"/>
  <c r="K375" i="1" s="1"/>
  <c r="J374" i="1"/>
  <c r="K374" i="1" s="1"/>
  <c r="K373" i="1"/>
  <c r="J373" i="1"/>
  <c r="K372" i="1"/>
  <c r="K380" i="1" s="1"/>
  <c r="J372" i="1"/>
  <c r="J380" i="1" s="1"/>
  <c r="D369" i="1"/>
  <c r="A369" i="1" s="1"/>
  <c r="A378" i="1" s="1"/>
  <c r="C355" i="1"/>
  <c r="B349" i="1"/>
  <c r="B347" i="1"/>
  <c r="J346" i="1"/>
  <c r="G340" i="1"/>
  <c r="A331" i="1"/>
  <c r="A327" i="1"/>
  <c r="A328" i="1" s="1"/>
  <c r="A324" i="1"/>
  <c r="J322" i="1"/>
  <c r="K322" i="1" s="1"/>
  <c r="J321" i="1"/>
  <c r="K321" i="1" s="1"/>
  <c r="A321" i="1"/>
  <c r="J320" i="1"/>
  <c r="K320" i="1" s="1"/>
  <c r="A320" i="1"/>
  <c r="K319" i="1"/>
  <c r="J319" i="1"/>
  <c r="J318" i="1"/>
  <c r="K318" i="1" s="1"/>
  <c r="K323" i="1" s="1"/>
  <c r="J317" i="1"/>
  <c r="K317" i="1" s="1"/>
  <c r="A317" i="1"/>
  <c r="J316" i="1"/>
  <c r="K316" i="1" s="1"/>
  <c r="A316" i="1"/>
  <c r="K315" i="1"/>
  <c r="J315" i="1"/>
  <c r="J323" i="1" s="1"/>
  <c r="A314" i="1"/>
  <c r="A313" i="1"/>
  <c r="D312" i="1"/>
  <c r="A312" i="1"/>
  <c r="A326" i="1" s="1"/>
  <c r="A303" i="1"/>
  <c r="C298" i="1"/>
  <c r="B292" i="1"/>
  <c r="B290" i="1"/>
  <c r="J289" i="1"/>
  <c r="G283" i="1"/>
  <c r="A280" i="1"/>
  <c r="A311" i="1" s="1"/>
  <c r="A267" i="1"/>
  <c r="A266" i="1"/>
  <c r="K265" i="1"/>
  <c r="J265" i="1"/>
  <c r="J264" i="1"/>
  <c r="K264" i="1" s="1"/>
  <c r="J263" i="1"/>
  <c r="K263" i="1" s="1"/>
  <c r="A263" i="1"/>
  <c r="J262" i="1"/>
  <c r="K262" i="1" s="1"/>
  <c r="K261" i="1"/>
  <c r="J261" i="1"/>
  <c r="A261" i="1"/>
  <c r="J260" i="1"/>
  <c r="K260" i="1" s="1"/>
  <c r="J259" i="1"/>
  <c r="K259" i="1" s="1"/>
  <c r="J258" i="1"/>
  <c r="A258" i="1"/>
  <c r="A257" i="1"/>
  <c r="D255" i="1"/>
  <c r="A255" i="1"/>
  <c r="A262" i="1" s="1"/>
  <c r="C241" i="1"/>
  <c r="B235" i="1"/>
  <c r="B233" i="1"/>
  <c r="J232" i="1"/>
  <c r="G226" i="1"/>
  <c r="A217" i="1"/>
  <c r="A219" i="1" s="1"/>
  <c r="A213" i="1"/>
  <c r="A215" i="1" s="1"/>
  <c r="J208" i="1"/>
  <c r="K208" i="1" s="1"/>
  <c r="J207" i="1"/>
  <c r="K207" i="1" s="1"/>
  <c r="A207" i="1"/>
  <c r="J206" i="1"/>
  <c r="K206" i="1" s="1"/>
  <c r="K205" i="1"/>
  <c r="J205" i="1"/>
  <c r="J204" i="1"/>
  <c r="K204" i="1" s="1"/>
  <c r="J203" i="1"/>
  <c r="K203" i="1" s="1"/>
  <c r="A203" i="1"/>
  <c r="J202" i="1"/>
  <c r="K202" i="1" s="1"/>
  <c r="A202" i="1"/>
  <c r="K201" i="1"/>
  <c r="J201" i="1"/>
  <c r="J209" i="1" s="1"/>
  <c r="A200" i="1"/>
  <c r="A199" i="1"/>
  <c r="D198" i="1"/>
  <c r="A198" i="1"/>
  <c r="A223" i="1" s="1"/>
  <c r="A189" i="1"/>
  <c r="C184" i="1"/>
  <c r="B178" i="1"/>
  <c r="B176" i="1"/>
  <c r="J175" i="1"/>
  <c r="G169" i="1"/>
  <c r="A153" i="1"/>
  <c r="K151" i="1"/>
  <c r="J151" i="1"/>
  <c r="J150" i="1"/>
  <c r="K150" i="1" s="1"/>
  <c r="J149" i="1"/>
  <c r="K149" i="1" s="1"/>
  <c r="A149" i="1"/>
  <c r="J148" i="1"/>
  <c r="K148" i="1" s="1"/>
  <c r="K147" i="1"/>
  <c r="J147" i="1"/>
  <c r="J146" i="1"/>
  <c r="K146" i="1" s="1"/>
  <c r="J145" i="1"/>
  <c r="K145" i="1" s="1"/>
  <c r="A145" i="1"/>
  <c r="J144" i="1"/>
  <c r="J152" i="1" s="1"/>
  <c r="A143" i="1"/>
  <c r="D141" i="1"/>
  <c r="A141" i="1"/>
  <c r="A155" i="1" s="1"/>
  <c r="A132" i="1"/>
  <c r="C127" i="1"/>
  <c r="B121" i="1"/>
  <c r="B119" i="1"/>
  <c r="J118" i="1"/>
  <c r="G112" i="1"/>
  <c r="J94" i="1"/>
  <c r="K94" i="1" s="1"/>
  <c r="K93" i="1"/>
  <c r="J93" i="1"/>
  <c r="J92" i="1"/>
  <c r="K92" i="1" s="1"/>
  <c r="J91" i="1"/>
  <c r="K91" i="1" s="1"/>
  <c r="J90" i="1"/>
  <c r="K90" i="1" s="1"/>
  <c r="K89" i="1"/>
  <c r="J89" i="1"/>
  <c r="J88" i="1"/>
  <c r="K88" i="1" s="1"/>
  <c r="J87" i="1"/>
  <c r="K87" i="1" s="1"/>
  <c r="K95" i="1" s="1"/>
  <c r="D84" i="1"/>
  <c r="A84" i="1"/>
  <c r="A103" i="1" s="1"/>
  <c r="C70" i="1"/>
  <c r="B64" i="1"/>
  <c r="B62" i="1"/>
  <c r="J61" i="1"/>
  <c r="G55" i="1"/>
  <c r="A41" i="1"/>
  <c r="J37" i="1"/>
  <c r="K37" i="1" s="1"/>
  <c r="K36" i="1"/>
  <c r="J36" i="1"/>
  <c r="J35" i="1"/>
  <c r="K35" i="1" s="1"/>
  <c r="K34" i="1"/>
  <c r="J34" i="1"/>
  <c r="J33" i="1"/>
  <c r="K33" i="1" s="1"/>
  <c r="K32" i="1"/>
  <c r="J32" i="1"/>
  <c r="J31" i="1"/>
  <c r="K31" i="1" s="1"/>
  <c r="J30" i="1"/>
  <c r="K30" i="1" s="1"/>
  <c r="A29" i="1"/>
  <c r="A28" i="1"/>
  <c r="A27" i="1"/>
  <c r="A39" i="1" s="1"/>
  <c r="A25" i="1"/>
  <c r="A24" i="1"/>
  <c r="A23" i="1"/>
  <c r="A21" i="1"/>
  <c r="A20" i="1"/>
  <c r="A19" i="1"/>
  <c r="A17" i="1"/>
  <c r="A16" i="1"/>
  <c r="A15" i="1"/>
  <c r="C13" i="1"/>
  <c r="A13" i="1"/>
  <c r="A12" i="1"/>
  <c r="A10" i="1"/>
  <c r="A9" i="1"/>
  <c r="A8" i="1"/>
  <c r="B7" i="1"/>
  <c r="A7" i="1"/>
  <c r="A6" i="1"/>
  <c r="B5" i="1"/>
  <c r="J4" i="1"/>
  <c r="A4" i="1"/>
  <c r="J38" i="1" l="1"/>
  <c r="K38" i="1"/>
  <c r="A107" i="1"/>
  <c r="A106" i="1"/>
  <c r="A104" i="1"/>
  <c r="A105" i="1"/>
  <c r="K209" i="1"/>
  <c r="A454" i="1"/>
  <c r="A450" i="1"/>
  <c r="A456" i="1"/>
  <c r="A457" i="1" s="1"/>
  <c r="A453" i="1"/>
  <c r="A471" i="1"/>
  <c r="A467" i="1"/>
  <c r="A461" i="1"/>
  <c r="A455" i="1"/>
  <c r="A482" i="1"/>
  <c r="A470" i="1"/>
  <c r="A464" i="1"/>
  <c r="A476" i="1"/>
  <c r="A452" i="1"/>
  <c r="A475" i="1"/>
  <c r="A468" i="1"/>
  <c r="A458" i="1"/>
  <c r="A459" i="1" s="1"/>
  <c r="A250" i="1"/>
  <c r="A244" i="1"/>
  <c r="A241" i="1"/>
  <c r="A236" i="1"/>
  <c r="A233" i="1"/>
  <c r="A230" i="1"/>
  <c r="A231" i="1" s="1"/>
  <c r="A254" i="1"/>
  <c r="A248" i="1"/>
  <c r="A243" i="1"/>
  <c r="A240" i="1"/>
  <c r="A226" i="1"/>
  <c r="A222" i="1"/>
  <c r="A252" i="1"/>
  <c r="A247" i="1"/>
  <c r="A242" i="1"/>
  <c r="A239" i="1"/>
  <c r="A234" i="1"/>
  <c r="A232" i="1"/>
  <c r="A228" i="1"/>
  <c r="A229" i="1" s="1"/>
  <c r="A225" i="1"/>
  <c r="A227" i="1"/>
  <c r="A224" i="1"/>
  <c r="A97" i="1"/>
  <c r="A38" i="1"/>
  <c r="A40" i="1"/>
  <c r="A52" i="1"/>
  <c r="A62" i="1" s="1"/>
  <c r="A71" i="1"/>
  <c r="A75" i="1"/>
  <c r="A86" i="1"/>
  <c r="A88" i="1"/>
  <c r="A92" i="1"/>
  <c r="A96" i="1"/>
  <c r="A121" i="1"/>
  <c r="A139" i="1"/>
  <c r="A142" i="1"/>
  <c r="K144" i="1"/>
  <c r="K152" i="1" s="1"/>
  <c r="A146" i="1"/>
  <c r="A150" i="1"/>
  <c r="A156" i="1"/>
  <c r="A160" i="1"/>
  <c r="A177" i="1"/>
  <c r="A191" i="1"/>
  <c r="A204" i="1"/>
  <c r="A208" i="1"/>
  <c r="A212" i="1"/>
  <c r="A216" i="1"/>
  <c r="A220" i="1"/>
  <c r="A237" i="1"/>
  <c r="A246" i="1"/>
  <c r="A251" i="1"/>
  <c r="A259" i="1"/>
  <c r="A279" i="1"/>
  <c r="A296" i="1"/>
  <c r="A374" i="1"/>
  <c r="A429" i="1"/>
  <c r="A433" i="1"/>
  <c r="A437" i="1"/>
  <c r="K551" i="1"/>
  <c r="A87" i="1"/>
  <c r="A95" i="1"/>
  <c r="A109" i="1"/>
  <c r="A135" i="1" s="1"/>
  <c r="A221" i="1"/>
  <c r="A285" i="1"/>
  <c r="A286" i="1" s="1"/>
  <c r="A282" i="1"/>
  <c r="A308" i="1"/>
  <c r="A304" i="1"/>
  <c r="A300" i="1"/>
  <c r="A297" i="1"/>
  <c r="A293" i="1"/>
  <c r="A284" i="1"/>
  <c r="A281" i="1"/>
  <c r="A292" i="1"/>
  <c r="A306" i="1"/>
  <c r="A334" i="1"/>
  <c r="A333" i="1"/>
  <c r="A390" i="1"/>
  <c r="A389" i="1"/>
  <c r="K437" i="1"/>
  <c r="J437" i="1"/>
  <c r="A42" i="1"/>
  <c r="A46" i="1"/>
  <c r="A61" i="1"/>
  <c r="A63" i="1"/>
  <c r="A66" i="1"/>
  <c r="A70" i="1"/>
  <c r="A73" i="1"/>
  <c r="A77" i="1"/>
  <c r="A81" i="1"/>
  <c r="A90" i="1"/>
  <c r="A94" i="1"/>
  <c r="J95" i="1"/>
  <c r="A98" i="1"/>
  <c r="A144" i="1"/>
  <c r="A148" i="1"/>
  <c r="A152" i="1"/>
  <c r="A154" i="1"/>
  <c r="A166" i="1"/>
  <c r="A206" i="1"/>
  <c r="A210" i="1"/>
  <c r="A214" i="1"/>
  <c r="A218" i="1"/>
  <c r="A283" i="1"/>
  <c r="A299" i="1"/>
  <c r="A307" i="1"/>
  <c r="A332" i="1"/>
  <c r="A394" i="1"/>
  <c r="A382" i="1"/>
  <c r="A380" i="1"/>
  <c r="A376" i="1"/>
  <c r="A372" i="1"/>
  <c r="A354" i="1"/>
  <c r="A381" i="1"/>
  <c r="A377" i="1"/>
  <c r="A373" i="1"/>
  <c r="A371" i="1"/>
  <c r="A360" i="1"/>
  <c r="A375" i="1"/>
  <c r="A379" i="1"/>
  <c r="A383" i="1"/>
  <c r="A391" i="1"/>
  <c r="A438" i="1"/>
  <c r="A434" i="1"/>
  <c r="A430" i="1"/>
  <c r="A428" i="1"/>
  <c r="A417" i="1"/>
  <c r="A445" i="1"/>
  <c r="A441" i="1"/>
  <c r="A435" i="1"/>
  <c r="A431" i="1"/>
  <c r="A427" i="1"/>
  <c r="A432" i="1"/>
  <c r="A436" i="1"/>
  <c r="A439" i="1"/>
  <c r="A616" i="1"/>
  <c r="A612" i="1"/>
  <c r="A606" i="1"/>
  <c r="A602" i="1"/>
  <c r="A598" i="1"/>
  <c r="A595" i="1"/>
  <c r="A591" i="1"/>
  <c r="A587" i="1"/>
  <c r="A580" i="1"/>
  <c r="A577" i="1"/>
  <c r="A622" i="1"/>
  <c r="A610" i="1"/>
  <c r="A608" i="1"/>
  <c r="A604" i="1"/>
  <c r="A600" i="1"/>
  <c r="A593" i="1"/>
  <c r="A589" i="1"/>
  <c r="A585" i="1"/>
  <c r="A582" i="1"/>
  <c r="A578" i="1"/>
  <c r="A609" i="1"/>
  <c r="A607" i="1"/>
  <c r="A605" i="1"/>
  <c r="A603" i="1"/>
  <c r="A601" i="1"/>
  <c r="A596" i="1"/>
  <c r="A588" i="1"/>
  <c r="A583" i="1"/>
  <c r="A576" i="1"/>
  <c r="A574" i="1"/>
  <c r="A594" i="1"/>
  <c r="A586" i="1"/>
  <c r="A581" i="1"/>
  <c r="A599" i="1"/>
  <c r="A592" i="1"/>
  <c r="A584" i="1"/>
  <c r="A579" i="1"/>
  <c r="A575" i="1"/>
  <c r="A80" i="1"/>
  <c r="A91" i="1"/>
  <c r="A5" i="1"/>
  <c r="A11" i="1"/>
  <c r="A14" i="1"/>
  <c r="A18" i="1"/>
  <c r="A22" i="1"/>
  <c r="A26" i="1"/>
  <c r="A30" i="1"/>
  <c r="A64" i="1"/>
  <c r="A67" i="1"/>
  <c r="A74" i="1"/>
  <c r="A78" i="1"/>
  <c r="A82" i="1"/>
  <c r="A85" i="1"/>
  <c r="A89" i="1"/>
  <c r="A93" i="1"/>
  <c r="A99" i="1"/>
  <c r="A118" i="1"/>
  <c r="A120" i="1"/>
  <c r="A123" i="1"/>
  <c r="A127" i="1"/>
  <c r="A130" i="1"/>
  <c r="A134" i="1"/>
  <c r="A138" i="1"/>
  <c r="A147" i="1"/>
  <c r="A151" i="1"/>
  <c r="A201" i="1"/>
  <c r="A205" i="1"/>
  <c r="A209" i="1"/>
  <c r="A211" i="1"/>
  <c r="A274" i="1"/>
  <c r="A270" i="1"/>
  <c r="A264" i="1"/>
  <c r="A260" i="1"/>
  <c r="A256" i="1"/>
  <c r="A253" i="1"/>
  <c r="A249" i="1"/>
  <c r="A245" i="1"/>
  <c r="A238" i="1"/>
  <c r="A235" i="1"/>
  <c r="A269" i="1"/>
  <c r="A265" i="1"/>
  <c r="K258" i="1"/>
  <c r="K266" i="1" s="1"/>
  <c r="J266" i="1"/>
  <c r="A268" i="1"/>
  <c r="A290" i="1"/>
  <c r="A295" i="1"/>
  <c r="A302" i="1"/>
  <c r="A310" i="1"/>
  <c r="A330" i="1"/>
  <c r="A329" i="1"/>
  <c r="A335" i="1"/>
  <c r="A370" i="1"/>
  <c r="A384" i="1"/>
  <c r="A392" i="1"/>
  <c r="A440" i="1"/>
  <c r="A508" i="1"/>
  <c r="A496" i="1"/>
  <c r="A494" i="1"/>
  <c r="A490" i="1"/>
  <c r="A486" i="1"/>
  <c r="A479" i="1"/>
  <c r="A502" i="1"/>
  <c r="A498" i="1"/>
  <c r="A492" i="1"/>
  <c r="A488" i="1"/>
  <c r="A484" i="1"/>
  <c r="A481" i="1"/>
  <c r="A477" i="1"/>
  <c r="A473" i="1"/>
  <c r="A480" i="1"/>
  <c r="A474" i="1"/>
  <c r="A466" i="1"/>
  <c r="A463" i="1"/>
  <c r="A485" i="1"/>
  <c r="A478" i="1"/>
  <c r="A472" i="1"/>
  <c r="A469" i="1"/>
  <c r="A465" i="1"/>
  <c r="A462" i="1"/>
  <c r="A460" i="1"/>
  <c r="A611" i="1"/>
  <c r="A556" i="1"/>
  <c r="A558" i="1"/>
  <c r="A728" i="1"/>
  <c r="A729" i="1"/>
  <c r="A727" i="1"/>
  <c r="J836" i="1"/>
  <c r="A315" i="1"/>
  <c r="A319" i="1"/>
  <c r="A323" i="1"/>
  <c r="A325" i="1"/>
  <c r="A337" i="1"/>
  <c r="A358" i="1" s="1"/>
  <c r="A557" i="1"/>
  <c r="A568" i="1"/>
  <c r="A564" i="1"/>
  <c r="A569" i="1"/>
  <c r="A566" i="1"/>
  <c r="A572" i="1"/>
  <c r="A573" i="1" s="1"/>
  <c r="K608" i="1"/>
  <c r="J608" i="1"/>
  <c r="J665" i="1"/>
  <c r="A784" i="1"/>
  <c r="A785" i="1"/>
  <c r="A786" i="1"/>
  <c r="A289" i="1"/>
  <c r="A291" i="1"/>
  <c r="A294" i="1"/>
  <c r="A298" i="1"/>
  <c r="A301" i="1"/>
  <c r="A305" i="1"/>
  <c r="A309" i="1"/>
  <c r="A318" i="1"/>
  <c r="A322" i="1"/>
  <c r="K494" i="1"/>
  <c r="J494" i="1"/>
  <c r="A552" i="1"/>
  <c r="A548" i="1"/>
  <c r="A544" i="1"/>
  <c r="A542" i="1"/>
  <c r="A539" i="1"/>
  <c r="A535" i="1"/>
  <c r="A531" i="1"/>
  <c r="A527" i="1"/>
  <c r="A524" i="1"/>
  <c r="A518" i="1"/>
  <c r="A554" i="1"/>
  <c r="A550" i="1"/>
  <c r="A546" i="1"/>
  <c r="A537" i="1"/>
  <c r="A533" i="1"/>
  <c r="A529" i="1"/>
  <c r="A526" i="1"/>
  <c r="A522" i="1"/>
  <c r="A519" i="1"/>
  <c r="A517" i="1"/>
  <c r="J551" i="1"/>
  <c r="A559" i="1"/>
  <c r="A567" i="1"/>
  <c r="A632" i="1"/>
  <c r="A638" i="1"/>
  <c r="A641" i="1"/>
  <c r="A645" i="1"/>
  <c r="A649" i="1"/>
  <c r="A653" i="1"/>
  <c r="A656" i="1"/>
  <c r="A658" i="1"/>
  <c r="A662" i="1"/>
  <c r="A735" i="1"/>
  <c r="A741" i="1"/>
  <c r="A742" i="1" s="1"/>
  <c r="A750" i="1"/>
  <c r="A757" i="1"/>
  <c r="A1078" i="1"/>
  <c r="A1066" i="1"/>
  <c r="A1064" i="1"/>
  <c r="A1060" i="1"/>
  <c r="A1056" i="1"/>
  <c r="A1041" i="1"/>
  <c r="A1072" i="1"/>
  <c r="A1068" i="1"/>
  <c r="A1062" i="1"/>
  <c r="A1058" i="1"/>
  <c r="A1054" i="1"/>
  <c r="A1051" i="1"/>
  <c r="A1033" i="1"/>
  <c r="A1067" i="1"/>
  <c r="A1063" i="1"/>
  <c r="A1059" i="1"/>
  <c r="A1050" i="1"/>
  <c r="A1035" i="1"/>
  <c r="A1055" i="1"/>
  <c r="A1044" i="1"/>
  <c r="A1057" i="1"/>
  <c r="A1061" i="1"/>
  <c r="A673" i="1"/>
  <c r="A669" i="1"/>
  <c r="A657" i="1"/>
  <c r="A661" i="1"/>
  <c r="A665" i="1"/>
  <c r="A667" i="1"/>
  <c r="A743" i="1"/>
  <c r="A744" i="1" s="1"/>
  <c r="A740" i="1"/>
  <c r="A737" i="1"/>
  <c r="J722" i="1"/>
  <c r="A732" i="1"/>
  <c r="A733" i="1"/>
  <c r="A738" i="1"/>
  <c r="A747" i="1"/>
  <c r="A751" i="1"/>
  <c r="A758" i="1"/>
  <c r="A766" i="1"/>
  <c r="A788" i="1"/>
  <c r="A789" i="1"/>
  <c r="A1148" i="1"/>
  <c r="A1145" i="1"/>
  <c r="A1151" i="1"/>
  <c r="A1152" i="1" s="1"/>
  <c r="A1147" i="1"/>
  <c r="A1149" i="1"/>
  <c r="A1150" i="1" s="1"/>
  <c r="A1146" i="1"/>
  <c r="A631" i="1"/>
  <c r="A633" i="1"/>
  <c r="A636" i="1"/>
  <c r="A640" i="1"/>
  <c r="A643" i="1"/>
  <c r="A647" i="1"/>
  <c r="A651" i="1"/>
  <c r="A660" i="1"/>
  <c r="A664" i="1"/>
  <c r="A668" i="1"/>
  <c r="A679" i="1"/>
  <c r="A731" i="1"/>
  <c r="A739" i="1"/>
  <c r="A745" i="1"/>
  <c r="A748" i="1"/>
  <c r="A754" i="1"/>
  <c r="A761" i="1"/>
  <c r="A780" i="1"/>
  <c r="A776" i="1"/>
  <c r="A772" i="1"/>
  <c r="A770" i="1"/>
  <c r="A767" i="1"/>
  <c r="A763" i="1"/>
  <c r="A759" i="1"/>
  <c r="A755" i="1"/>
  <c r="A752" i="1"/>
  <c r="A746" i="1"/>
  <c r="A793" i="1"/>
  <c r="A781" i="1"/>
  <c r="A779" i="1"/>
  <c r="A775" i="1"/>
  <c r="A771" i="1"/>
  <c r="A764" i="1"/>
  <c r="A760" i="1"/>
  <c r="A756" i="1"/>
  <c r="A753" i="1"/>
  <c r="A749" i="1"/>
  <c r="A774" i="1"/>
  <c r="A778" i="1"/>
  <c r="A782" i="1"/>
  <c r="A790" i="1"/>
  <c r="A844" i="1"/>
  <c r="A840" i="1"/>
  <c r="A834" i="1"/>
  <c r="A830" i="1"/>
  <c r="A826" i="1"/>
  <c r="A823" i="1"/>
  <c r="A819" i="1"/>
  <c r="A815" i="1"/>
  <c r="A808" i="1"/>
  <c r="A805" i="1"/>
  <c r="A850" i="1"/>
  <c r="A838" i="1"/>
  <c r="A836" i="1"/>
  <c r="A832" i="1"/>
  <c r="A828" i="1"/>
  <c r="A821" i="1"/>
  <c r="A817" i="1"/>
  <c r="A813" i="1"/>
  <c r="A810" i="1"/>
  <c r="A806" i="1"/>
  <c r="A837" i="1"/>
  <c r="A833" i="1"/>
  <c r="A829" i="1"/>
  <c r="A827" i="1"/>
  <c r="A824" i="1"/>
  <c r="A820" i="1"/>
  <c r="A816" i="1"/>
  <c r="A812" i="1"/>
  <c r="A809" i="1"/>
  <c r="A803" i="1"/>
  <c r="A904" i="1"/>
  <c r="A905" i="1"/>
  <c r="A902" i="1"/>
  <c r="A903" i="1"/>
  <c r="A688" i="1"/>
  <c r="A690" i="1"/>
  <c r="A693" i="1"/>
  <c r="A697" i="1"/>
  <c r="A700" i="1"/>
  <c r="A704" i="1"/>
  <c r="A708" i="1"/>
  <c r="A717" i="1"/>
  <c r="A721" i="1"/>
  <c r="A725" i="1"/>
  <c r="A862" i="1"/>
  <c r="A866" i="1"/>
  <c r="A870" i="1"/>
  <c r="A876" i="1"/>
  <c r="A881" i="1"/>
  <c r="A884" i="1"/>
  <c r="A886" i="1"/>
  <c r="A891" i="1"/>
  <c r="A895" i="1"/>
  <c r="J1007" i="1"/>
  <c r="K1064" i="1"/>
  <c r="A1126" i="1"/>
  <c r="A1128" i="1"/>
  <c r="A1127" i="1"/>
  <c r="A896" i="1"/>
  <c r="A892" i="1"/>
  <c r="A888" i="1"/>
  <c r="A879" i="1"/>
  <c r="A875" i="1"/>
  <c r="A871" i="1"/>
  <c r="A868" i="1"/>
  <c r="A864" i="1"/>
  <c r="A885" i="1"/>
  <c r="A893" i="1"/>
  <c r="A897" i="1"/>
  <c r="A907" i="1"/>
  <c r="J950" i="1"/>
  <c r="A1010" i="1"/>
  <c r="A1006" i="1"/>
  <c r="A1002" i="1"/>
  <c r="A1008" i="1"/>
  <c r="A1004" i="1"/>
  <c r="A1000" i="1"/>
  <c r="A998" i="1"/>
  <c r="A987" i="1"/>
  <c r="A1015" i="1"/>
  <c r="A1011" i="1"/>
  <c r="A1005" i="1"/>
  <c r="A1001" i="1"/>
  <c r="A997" i="1"/>
  <c r="K1007" i="1"/>
  <c r="A1007" i="1"/>
  <c r="A1021" i="1"/>
  <c r="A1045" i="1" s="1"/>
  <c r="J1121" i="1"/>
  <c r="A1130" i="1"/>
  <c r="A1132" i="1"/>
  <c r="A1131" i="1"/>
  <c r="A714" i="1"/>
  <c r="A718" i="1"/>
  <c r="A722" i="1"/>
  <c r="A724" i="1"/>
  <c r="A859" i="1"/>
  <c r="A861" i="1"/>
  <c r="A865" i="1"/>
  <c r="A869" i="1"/>
  <c r="A874" i="1"/>
  <c r="A880" i="1"/>
  <c r="A883" i="1"/>
  <c r="A889" i="1"/>
  <c r="A894" i="1"/>
  <c r="A958" i="1"/>
  <c r="A954" i="1"/>
  <c r="A948" i="1"/>
  <c r="A944" i="1"/>
  <c r="A940" i="1"/>
  <c r="A937" i="1"/>
  <c r="A933" i="1"/>
  <c r="A929" i="1"/>
  <c r="A964" i="1"/>
  <c r="A994" i="1" s="1"/>
  <c r="A952" i="1"/>
  <c r="A950" i="1"/>
  <c r="A946" i="1"/>
  <c r="A942" i="1"/>
  <c r="A935" i="1"/>
  <c r="A931" i="1"/>
  <c r="A927" i="1"/>
  <c r="A924" i="1"/>
  <c r="A920" i="1"/>
  <c r="A953" i="1"/>
  <c r="A999" i="1"/>
  <c r="J1064" i="1"/>
  <c r="A1113" i="1"/>
  <c r="A1117" i="1"/>
  <c r="A1121" i="1"/>
  <c r="A1123" i="1"/>
  <c r="A1135" i="1"/>
  <c r="A1087" i="1"/>
  <c r="A1089" i="1"/>
  <c r="A1092" i="1"/>
  <c r="A1096" i="1"/>
  <c r="A1099" i="1"/>
  <c r="A1103" i="1"/>
  <c r="A1107" i="1"/>
  <c r="A1116" i="1"/>
  <c r="A1120" i="1"/>
  <c r="A1124" i="1"/>
  <c r="A1088" i="1"/>
  <c r="A1094" i="1"/>
  <c r="A1097" i="1"/>
  <c r="A1101" i="1"/>
  <c r="A1105" i="1"/>
  <c r="A1109" i="1"/>
  <c r="A1112" i="1"/>
  <c r="A1114" i="1"/>
  <c r="A1118" i="1"/>
  <c r="A962" i="1" l="1"/>
  <c r="A960" i="1"/>
  <c r="A961" i="1"/>
  <c r="A959" i="1"/>
  <c r="A1014" i="1"/>
  <c r="A1012" i="1"/>
  <c r="A1013" i="1"/>
  <c r="A900" i="1"/>
  <c r="A899" i="1"/>
  <c r="A898" i="1"/>
  <c r="A986" i="1"/>
  <c r="A397" i="1"/>
  <c r="A393" i="1"/>
  <c r="A398" i="1"/>
  <c r="A418" i="1"/>
  <c r="A412" i="1"/>
  <c r="A403" i="1"/>
  <c r="A423" i="1"/>
  <c r="A415" i="1"/>
  <c r="A411" i="1"/>
  <c r="A405" i="1"/>
  <c r="A396" i="1"/>
  <c r="A399" i="1"/>
  <c r="A400" i="1" s="1"/>
  <c r="A395" i="1"/>
  <c r="A977" i="1"/>
  <c r="A1018" i="1"/>
  <c r="A1016" i="1"/>
  <c r="A1019" i="1"/>
  <c r="A1017" i="1"/>
  <c r="A975" i="1"/>
  <c r="A989" i="1"/>
  <c r="A979" i="1"/>
  <c r="A855" i="1"/>
  <c r="A856" i="1" s="1"/>
  <c r="A852" i="1"/>
  <c r="A877" i="1"/>
  <c r="A872" i="1"/>
  <c r="A867" i="1"/>
  <c r="A860" i="1"/>
  <c r="A857" i="1"/>
  <c r="A858" i="1" s="1"/>
  <c r="A853" i="1"/>
  <c r="A849" i="1"/>
  <c r="A863" i="1"/>
  <c r="A878" i="1"/>
  <c r="A854" i="1"/>
  <c r="A851" i="1"/>
  <c r="A796" i="1"/>
  <c r="A792" i="1"/>
  <c r="A797" i="1"/>
  <c r="A794" i="1"/>
  <c r="A800" i="1"/>
  <c r="A801" i="1" s="1"/>
  <c r="A804" i="1"/>
  <c r="A798" i="1"/>
  <c r="A799" i="1" s="1"/>
  <c r="A822" i="1"/>
  <c r="A811" i="1"/>
  <c r="A818" i="1"/>
  <c r="A807" i="1"/>
  <c r="A795" i="1"/>
  <c r="A814" i="1"/>
  <c r="A802" i="1"/>
  <c r="A677" i="1"/>
  <c r="A674" i="1"/>
  <c r="A676" i="1"/>
  <c r="A675" i="1"/>
  <c r="A1031" i="1"/>
  <c r="A1039" i="1"/>
  <c r="A1036" i="1"/>
  <c r="A1074" i="1"/>
  <c r="A1076" i="1"/>
  <c r="A1075" i="1"/>
  <c r="A1073" i="1"/>
  <c r="A504" i="1"/>
  <c r="A506" i="1"/>
  <c r="A505" i="1"/>
  <c r="A503" i="1"/>
  <c r="A419" i="1"/>
  <c r="A620" i="1"/>
  <c r="A618" i="1"/>
  <c r="A617" i="1"/>
  <c r="A619" i="1"/>
  <c r="A406" i="1"/>
  <c r="A424" i="1"/>
  <c r="A442" i="1"/>
  <c r="A444" i="1"/>
  <c r="A443" i="1"/>
  <c r="A413" i="1"/>
  <c r="A347" i="1"/>
  <c r="A364" i="1"/>
  <c r="A357" i="1"/>
  <c r="A194" i="1"/>
  <c r="A190" i="1"/>
  <c r="A186" i="1"/>
  <c r="A183" i="1"/>
  <c r="A179" i="1"/>
  <c r="A170" i="1"/>
  <c r="A167" i="1"/>
  <c r="A165" i="1"/>
  <c r="A197" i="1"/>
  <c r="A193" i="1"/>
  <c r="A185" i="1"/>
  <c r="A182" i="1"/>
  <c r="A176" i="1"/>
  <c r="A173" i="1"/>
  <c r="A174" i="1" s="1"/>
  <c r="A188" i="1"/>
  <c r="A181" i="1"/>
  <c r="A196" i="1"/>
  <c r="A192" i="1"/>
  <c r="A171" i="1"/>
  <c r="A172" i="1" s="1"/>
  <c r="A168" i="1"/>
  <c r="A178" i="1"/>
  <c r="A169" i="1"/>
  <c r="A47" i="1"/>
  <c r="A49" i="1"/>
  <c r="A50" i="1"/>
  <c r="A48" i="1"/>
  <c r="A422" i="1"/>
  <c r="A366" i="1"/>
  <c r="A187" i="1"/>
  <c r="A175" i="1"/>
  <c r="A83" i="1"/>
  <c r="A68" i="1"/>
  <c r="A969" i="1"/>
  <c r="A970" i="1" s="1"/>
  <c r="A966" i="1"/>
  <c r="A971" i="1"/>
  <c r="A972" i="1" s="1"/>
  <c r="A988" i="1"/>
  <c r="A981" i="1"/>
  <c r="A976" i="1"/>
  <c r="A965" i="1"/>
  <c r="A968" i="1"/>
  <c r="A963" i="1"/>
  <c r="A967" i="1"/>
  <c r="A990" i="1"/>
  <c r="A985" i="1"/>
  <c r="A1070" i="1"/>
  <c r="A1071" i="1"/>
  <c r="A1069" i="1"/>
  <c r="A278" i="1"/>
  <c r="A277" i="1"/>
  <c r="A276" i="1"/>
  <c r="A275" i="1"/>
  <c r="A614" i="1"/>
  <c r="A615" i="1"/>
  <c r="A613" i="1"/>
  <c r="A420" i="1"/>
  <c r="A425" i="1"/>
  <c r="A1025" i="1"/>
  <c r="A1022" i="1"/>
  <c r="A1024" i="1"/>
  <c r="A1020" i="1"/>
  <c r="A1026" i="1"/>
  <c r="A1027" i="1" s="1"/>
  <c r="A1023" i="1"/>
  <c r="A1028" i="1"/>
  <c r="A1029" i="1" s="1"/>
  <c r="A1040" i="1"/>
  <c r="A974" i="1"/>
  <c r="A991" i="1"/>
  <c r="A978" i="1"/>
  <c r="A993" i="1"/>
  <c r="A842" i="1"/>
  <c r="A841" i="1"/>
  <c r="A843" i="1"/>
  <c r="A707" i="1"/>
  <c r="A684" i="1"/>
  <c r="A685" i="1" s="1"/>
  <c r="A681" i="1"/>
  <c r="A706" i="1"/>
  <c r="A701" i="1"/>
  <c r="A696" i="1"/>
  <c r="A683" i="1"/>
  <c r="A705" i="1"/>
  <c r="A699" i="1"/>
  <c r="A695" i="1"/>
  <c r="A691" i="1"/>
  <c r="A678" i="1"/>
  <c r="A710" i="1"/>
  <c r="A703" i="1"/>
  <c r="A698" i="1"/>
  <c r="A694" i="1"/>
  <c r="A682" i="1"/>
  <c r="A689" i="1"/>
  <c r="A680" i="1"/>
  <c r="A692" i="1"/>
  <c r="A709" i="1"/>
  <c r="A1037" i="1"/>
  <c r="A1052" i="1"/>
  <c r="A1030" i="1"/>
  <c r="A1042" i="1"/>
  <c r="A1043" i="1"/>
  <c r="A1034" i="1"/>
  <c r="A1049" i="1"/>
  <c r="A560" i="1"/>
  <c r="A562" i="1"/>
  <c r="A563" i="1"/>
  <c r="A561" i="1"/>
  <c r="A407" i="1"/>
  <c r="A363" i="1"/>
  <c r="A102" i="1"/>
  <c r="A100" i="1"/>
  <c r="A101" i="1"/>
  <c r="A409" i="1"/>
  <c r="A446" i="1"/>
  <c r="A449" i="1"/>
  <c r="A448" i="1"/>
  <c r="A447" i="1"/>
  <c r="A353" i="1"/>
  <c r="A368" i="1"/>
  <c r="A361" i="1"/>
  <c r="A43" i="1"/>
  <c r="A45" i="1"/>
  <c r="A44" i="1"/>
  <c r="A114" i="1"/>
  <c r="A115" i="1" s="1"/>
  <c r="A111" i="1"/>
  <c r="A140" i="1"/>
  <c r="A136" i="1"/>
  <c r="A119" i="1"/>
  <c r="A137" i="1"/>
  <c r="A133" i="1"/>
  <c r="A129" i="1"/>
  <c r="A126" i="1"/>
  <c r="A122" i="1"/>
  <c r="A113" i="1"/>
  <c r="A110" i="1"/>
  <c r="A128" i="1"/>
  <c r="A112" i="1"/>
  <c r="A108" i="1"/>
  <c r="A125" i="1"/>
  <c r="A116" i="1"/>
  <c r="A117" i="1" s="1"/>
  <c r="A414" i="1"/>
  <c r="A184" i="1"/>
  <c r="A163" i="1"/>
  <c r="A162" i="1"/>
  <c r="A164" i="1"/>
  <c r="A161" i="1"/>
  <c r="A131" i="1"/>
  <c r="A79" i="1"/>
  <c r="A1138" i="1"/>
  <c r="A1134" i="1"/>
  <c r="A1139" i="1"/>
  <c r="A1136" i="1"/>
  <c r="A1142" i="1"/>
  <c r="A1143" i="1" s="1"/>
  <c r="A1137" i="1"/>
  <c r="A1140" i="1"/>
  <c r="A1141" i="1" s="1"/>
  <c r="A984" i="1"/>
  <c r="A983" i="1"/>
  <c r="A973" i="1"/>
  <c r="A672" i="1"/>
  <c r="A671" i="1"/>
  <c r="A670" i="1"/>
  <c r="A500" i="1"/>
  <c r="A501" i="1"/>
  <c r="A499" i="1"/>
  <c r="A386" i="1"/>
  <c r="A385" i="1"/>
  <c r="A387" i="1"/>
  <c r="A410" i="1"/>
  <c r="A992" i="1"/>
  <c r="A956" i="1"/>
  <c r="A957" i="1"/>
  <c r="A955" i="1"/>
  <c r="A980" i="1"/>
  <c r="A995" i="1"/>
  <c r="A982" i="1"/>
  <c r="A911" i="1"/>
  <c r="A908" i="1"/>
  <c r="A932" i="1"/>
  <c r="A921" i="1"/>
  <c r="A914" i="1"/>
  <c r="A915" i="1" s="1"/>
  <c r="A910" i="1"/>
  <c r="A936" i="1"/>
  <c r="A928" i="1"/>
  <c r="A923" i="1"/>
  <c r="A919" i="1"/>
  <c r="A912" i="1"/>
  <c r="A913" i="1" s="1"/>
  <c r="A934" i="1"/>
  <c r="A926" i="1"/>
  <c r="A922" i="1"/>
  <c r="A918" i="1"/>
  <c r="A916" i="1"/>
  <c r="A906" i="1"/>
  <c r="A925" i="1"/>
  <c r="A938" i="1"/>
  <c r="A917" i="1"/>
  <c r="A909" i="1"/>
  <c r="A848" i="1"/>
  <c r="A846" i="1"/>
  <c r="A845" i="1"/>
  <c r="A847" i="1"/>
  <c r="A1048" i="1"/>
  <c r="A1032" i="1"/>
  <c r="A1046" i="1"/>
  <c r="A1047" i="1"/>
  <c r="A1038" i="1"/>
  <c r="A1085" i="1"/>
  <c r="A1086" i="1" s="1"/>
  <c r="A1083" i="1"/>
  <c r="A1084" i="1" s="1"/>
  <c r="A1080" i="1"/>
  <c r="A1106" i="1"/>
  <c r="A1102" i="1"/>
  <c r="A1098" i="1"/>
  <c r="A1095" i="1"/>
  <c r="A1091" i="1"/>
  <c r="A1082" i="1"/>
  <c r="A1079" i="1"/>
  <c r="A1100" i="1"/>
  <c r="A1090" i="1"/>
  <c r="A1108" i="1"/>
  <c r="A1093" i="1"/>
  <c r="A1077" i="1"/>
  <c r="A1104" i="1"/>
  <c r="A1081" i="1"/>
  <c r="A341" i="1"/>
  <c r="A338" i="1"/>
  <c r="A344" i="1"/>
  <c r="A345" i="1" s="1"/>
  <c r="A362" i="1"/>
  <c r="A355" i="1"/>
  <c r="A349" i="1"/>
  <c r="A346" i="1"/>
  <c r="A340" i="1"/>
  <c r="A367" i="1"/>
  <c r="A359" i="1"/>
  <c r="A352" i="1"/>
  <c r="A348" i="1"/>
  <c r="A339" i="1"/>
  <c r="A342" i="1"/>
  <c r="A343" i="1" s="1"/>
  <c r="A336" i="1"/>
  <c r="A515" i="1"/>
  <c r="A516" i="1" s="1"/>
  <c r="A513" i="1"/>
  <c r="A514" i="1" s="1"/>
  <c r="A510" i="1"/>
  <c r="A532" i="1"/>
  <c r="A525" i="1"/>
  <c r="A520" i="1"/>
  <c r="A509" i="1"/>
  <c r="A538" i="1"/>
  <c r="A530" i="1"/>
  <c r="A523" i="1"/>
  <c r="A512" i="1"/>
  <c r="A507" i="1"/>
  <c r="A536" i="1"/>
  <c r="A521" i="1"/>
  <c r="A534" i="1"/>
  <c r="A528" i="1"/>
  <c r="A511" i="1"/>
  <c r="A273" i="1"/>
  <c r="A272" i="1"/>
  <c r="A271" i="1"/>
  <c r="A627" i="1"/>
  <c r="A628" i="1" s="1"/>
  <c r="A624" i="1"/>
  <c r="A650" i="1"/>
  <c r="A646" i="1"/>
  <c r="A642" i="1"/>
  <c r="A639" i="1"/>
  <c r="A635" i="1"/>
  <c r="A626" i="1"/>
  <c r="A629" i="1"/>
  <c r="A630" i="1" s="1"/>
  <c r="A625" i="1"/>
  <c r="A652" i="1"/>
  <c r="A637" i="1"/>
  <c r="A623" i="1"/>
  <c r="A648" i="1"/>
  <c r="A621" i="1"/>
  <c r="A644" i="1"/>
  <c r="A634" i="1"/>
  <c r="A416" i="1"/>
  <c r="A404" i="1"/>
  <c r="A421" i="1"/>
  <c r="A356" i="1"/>
  <c r="A350" i="1"/>
  <c r="A365" i="1"/>
  <c r="A287" i="1"/>
  <c r="A288" i="1" s="1"/>
  <c r="A408" i="1"/>
  <c r="A351" i="1"/>
  <c r="A195" i="1"/>
  <c r="A180" i="1"/>
  <c r="A159" i="1"/>
  <c r="A158" i="1"/>
  <c r="A157" i="1"/>
  <c r="A124" i="1"/>
  <c r="A55" i="1"/>
  <c r="A51" i="1"/>
  <c r="A72" i="1"/>
  <c r="A56" i="1"/>
  <c r="A57" i="1"/>
  <c r="A58" i="1" s="1"/>
  <c r="A54" i="1"/>
  <c r="A69" i="1"/>
  <c r="A53" i="1"/>
  <c r="A59" i="1"/>
  <c r="A60" i="1" s="1"/>
  <c r="A65" i="1"/>
  <c r="A76" i="1"/>
  <c r="A401" i="1" l="1"/>
  <c r="A402" i="1" s="1"/>
  <c r="A686" i="1"/>
  <c r="A687" i="1" s="1"/>
</calcChain>
</file>

<file path=xl/sharedStrings.xml><?xml version="1.0" encoding="utf-8"?>
<sst xmlns="http://schemas.openxmlformats.org/spreadsheetml/2006/main" count="898" uniqueCount="43">
  <si>
    <t>Pokyny k vyplneniu: Vypĺňajú sa žlto vyznačené polia !!!</t>
  </si>
  <si>
    <t>Na základe Vašej výzvy na predloženie ponuky Vám predkladáme cenovú ponuku a vyhlasujeme, že sme si preštudovali Výzvu na predloženie ponuky a súhlasíme s podmienkami uvedenými vo Výzve na predloženie  ponuky. Čestne vyhlasujeme, že akceptujeme všetky požiadavky obstarávateľa a tieto požiadavky sme zahrnuli do predloženej cenovej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</si>
  <si>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</si>
  <si>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</si>
  <si>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</si>
  <si>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</si>
  <si>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</si>
  <si>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</si>
  <si>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</si>
  <si>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</si>
  <si>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</si>
  <si>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</si>
  <si>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</si>
  <si>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zákazky:</t>
  </si>
  <si>
    <t>Zníženie energetickej náročnosti priemyselnej budovy ECO WOOD Slovakia, s.r.o. Závadka nad Hronom</t>
  </si>
  <si>
    <t>Položka</t>
  </si>
  <si>
    <t>Jednotková cena 
v EUR bez DPH*</t>
  </si>
  <si>
    <t>Množstvo</t>
  </si>
  <si>
    <t>Cena celkom 
v EUR bez DPH</t>
  </si>
  <si>
    <t>Cena celkom 
v EUR vrátane DPH</t>
  </si>
  <si>
    <t>Prídavné zariadenia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</si>
  <si>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</si>
  <si>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</si>
  <si>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</si>
  <si>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</si>
  <si>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Návrh na plnenie kritéria: </t>
  </si>
  <si>
    <t>* Neplatca DPH uvádza jednotkovú cenu celkom.</t>
  </si>
  <si>
    <t>Týmto zároveň potvrdzujeme, že nami vypracovaná cenová ponuka, ktorá bola predložená v rámci prieskumu trhu, zodpovedá cenám obvyklým v danom mieste a čase.</t>
  </si>
  <si>
    <r>
      <rPr>
        <b/>
        <sz val="11"/>
        <color theme="1"/>
        <rFont val="Calibri"/>
        <family val="2"/>
        <charset val="238"/>
        <scheme val="minor"/>
      </rPr>
      <t>Súčasťou</t>
    </r>
    <r>
      <rPr>
        <sz val="11"/>
        <color theme="1"/>
        <rFont val="Calibri"/>
        <family val="2"/>
        <charset val="238"/>
        <scheme val="minor"/>
      </rPr>
      <t xml:space="preserve"> rozpočtu cenovej ponuky je aj </t>
    </r>
    <r>
      <rPr>
        <b/>
        <u/>
        <sz val="11"/>
        <color theme="1"/>
        <rFont val="Calibri"/>
        <family val="2"/>
        <charset val="238"/>
        <scheme val="minor"/>
      </rPr>
      <t>nacenený výkaz - výmer</t>
    </r>
    <r>
      <rPr>
        <b/>
        <sz val="11"/>
        <color theme="1"/>
        <rFont val="Calibri"/>
        <family val="2"/>
        <charset val="238"/>
        <scheme val="minor"/>
      </rPr>
      <t xml:space="preserve"> (Príloha č. 3)</t>
    </r>
    <r>
      <rPr>
        <sz val="11"/>
        <color theme="1"/>
        <rFont val="Calibri"/>
        <family val="2"/>
        <charset val="238"/>
        <scheme val="minor"/>
      </rPr>
      <t>.</t>
    </r>
  </si>
  <si>
    <t>Stavebné práce</t>
  </si>
  <si>
    <r>
      <rPr>
        <b/>
        <sz val="11"/>
        <color theme="1"/>
        <rFont val="Calibri"/>
        <family val="2"/>
        <charset val="238"/>
        <scheme val="minor"/>
      </rPr>
      <t xml:space="preserve">Nacenený výkaz-výmer </t>
    </r>
    <r>
      <rPr>
        <sz val="11"/>
        <color theme="1"/>
        <rFont val="Calibri"/>
        <family val="2"/>
        <charset val="238"/>
        <scheme val="minor"/>
      </rPr>
      <t>bude predložený v origináli a bude podpísaný a opečiatkovaný (ak má dodávateľ povinnosť používať pečiatku), ako aj v elektronickej podobe na CD nosiči (alebo inom nosiči) vo formáte, ktorý umožňuje vyhľadávanie a spracovávanie údajov.</t>
    </r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</si>
  <si>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</si>
  <si>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</si>
  <si>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Cenová ponuka musí byť podpísaná v zmysle Živnostenského / Obchodného, resp. iného registra, ktorý oprávňuje uchádzača na podnikanie.</t>
    </r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</si>
  <si>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Rozpočet cenovej ponuky musí byť podpísaný v zmysle Živnostenského / Obchodného, resp. iného registra, ktorý oprávňuje uchádzača na podnikanie.</t>
    </r>
  </si>
  <si>
    <t>Názov predmetu:</t>
  </si>
  <si>
    <t>Uveďte konkrétny názov – výrobca, značka, typové označenie a pod. /
Pri stavbe názov stavby z projektovej dokumentácie</t>
  </si>
  <si>
    <t>Merná jednotka</t>
  </si>
  <si>
    <t>Základné zariadenie</t>
  </si>
  <si>
    <t>ks</t>
  </si>
  <si>
    <t xml:space="preserve">Cenová ponuka spolu: </t>
  </si>
  <si>
    <r>
      <rPr>
        <b/>
        <sz val="11"/>
        <color theme="1"/>
        <rFont val="Calibri"/>
        <family val="2"/>
        <charset val="238"/>
        <scheme val="minor"/>
      </rPr>
      <t>Súčasťou</t>
    </r>
    <r>
      <rPr>
        <sz val="11"/>
        <color theme="1"/>
        <rFont val="Calibri"/>
        <family val="2"/>
        <charset val="238"/>
        <scheme val="minor"/>
      </rPr>
      <t xml:space="preserve"> rozpočtu cenovej ponuky je aj </t>
    </r>
    <r>
      <rPr>
        <b/>
        <u/>
        <sz val="11"/>
        <color theme="1"/>
        <rFont val="Calibri"/>
        <family val="2"/>
        <charset val="238"/>
        <scheme val="minor"/>
      </rPr>
      <t>nacenený výkaz - výmer</t>
    </r>
    <r>
      <rPr>
        <b/>
        <sz val="11"/>
        <color theme="1"/>
        <rFont val="Calibri"/>
        <family val="2"/>
        <charset val="238"/>
        <scheme val="minor"/>
      </rPr>
      <t xml:space="preserve"> (Príloha č. 2a)</t>
    </r>
    <r>
      <rPr>
        <sz val="11"/>
        <color theme="1"/>
        <rFont val="Calibri"/>
        <family val="2"/>
        <charset val="238"/>
        <scheme val="minor"/>
      </rPr>
      <t>.</t>
    </r>
  </si>
  <si>
    <r>
      <rPr>
        <b/>
        <sz val="11"/>
        <color theme="1"/>
        <rFont val="Calibri"/>
        <family val="2"/>
        <charset val="238"/>
        <scheme val="minor"/>
      </rPr>
      <t xml:space="preserve">Nacenený výkaz-výmer </t>
    </r>
    <r>
      <rPr>
        <sz val="11"/>
        <color theme="1"/>
        <rFont val="Calibri"/>
        <family val="2"/>
        <charset val="238"/>
        <scheme val="minor"/>
      </rPr>
      <t>bude predložený v origináli a bude podpísaný a opečiatkovaný (ak má dodávateľ povinnosť používať pečiatku), ako aj v elektronickej podobe na CD nosiči vo formáte, ktorý umožňuje vyhľadávanie a spracovávanie údajov.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</si>
</sst>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right"/>
    </xf>
    <xf numFmtId="0" fontId="9" fillId="4" borderId="0" xfId="0" applyFont="1" applyFill="1"/>
    <xf numFmtId="49" fontId="0" fillId="4" borderId="0" xfId="0" applyNumberFormat="1" applyFill="1"/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4" fontId="12" fillId="3" borderId="25" xfId="0" applyNumberFormat="1" applyFont="1" applyFill="1" applyBorder="1" applyAlignment="1" applyProtection="1">
      <alignment vertical="center" wrapText="1"/>
      <protection locked="0"/>
    </xf>
    <xf numFmtId="164" fontId="12" fillId="4" borderId="26" xfId="0" applyNumberFormat="1" applyFont="1" applyFill="1" applyBorder="1" applyAlignment="1">
      <alignment vertical="center" wrapText="1"/>
    </xf>
    <xf numFmtId="4" fontId="12" fillId="0" borderId="26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4" fontId="12" fillId="3" borderId="30" xfId="0" applyNumberFormat="1" applyFont="1" applyFill="1" applyBorder="1" applyAlignment="1" applyProtection="1">
      <alignment vertical="center" wrapText="1"/>
      <protection locked="0"/>
    </xf>
    <xf numFmtId="164" fontId="12" fillId="4" borderId="31" xfId="0" applyNumberFormat="1" applyFont="1" applyFill="1" applyBorder="1" applyAlignment="1">
      <alignment vertical="center" wrapText="1"/>
    </xf>
    <xf numFmtId="4" fontId="12" fillId="0" borderId="31" xfId="0" applyNumberFormat="1" applyFont="1" applyBorder="1" applyAlignment="1">
      <alignment vertical="center" wrapText="1"/>
    </xf>
    <xf numFmtId="4" fontId="12" fillId="0" borderId="32" xfId="0" applyNumberFormat="1" applyFont="1" applyBorder="1" applyAlignment="1">
      <alignment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4" fontId="12" fillId="3" borderId="36" xfId="0" applyNumberFormat="1" applyFont="1" applyFill="1" applyBorder="1" applyAlignment="1" applyProtection="1">
      <alignment vertical="center" wrapText="1"/>
      <protection locked="0"/>
    </xf>
    <xf numFmtId="164" fontId="12" fillId="4" borderId="37" xfId="0" applyNumberFormat="1" applyFont="1" applyFill="1" applyBorder="1" applyAlignment="1">
      <alignment vertical="center" wrapText="1"/>
    </xf>
    <xf numFmtId="4" fontId="12" fillId="0" borderId="37" xfId="0" applyNumberFormat="1" applyFont="1" applyBorder="1" applyAlignment="1">
      <alignment vertical="center" wrapText="1"/>
    </xf>
    <xf numFmtId="4" fontId="12" fillId="0" borderId="38" xfId="0" applyNumberFormat="1" applyFont="1" applyBorder="1" applyAlignment="1">
      <alignment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12" fillId="4" borderId="40" xfId="0" applyFont="1" applyFill="1" applyBorder="1" applyAlignment="1">
      <alignment vertical="center" wrapText="1"/>
    </xf>
    <xf numFmtId="0" fontId="13" fillId="3" borderId="6" xfId="0" applyFont="1" applyFill="1" applyBorder="1" applyAlignment="1" applyProtection="1">
      <alignment vertical="center" wrapText="1"/>
      <protection locked="0"/>
    </xf>
    <xf numFmtId="0" fontId="13" fillId="3" borderId="40" xfId="0" applyFont="1" applyFill="1" applyBorder="1" applyAlignment="1" applyProtection="1">
      <alignment vertical="center" wrapText="1"/>
      <protection locked="0"/>
    </xf>
    <xf numFmtId="164" fontId="12" fillId="4" borderId="27" xfId="0" applyNumberFormat="1" applyFont="1" applyFill="1" applyBorder="1" applyAlignment="1">
      <alignment horizontal="center" vertical="center" wrapText="1"/>
    </xf>
    <xf numFmtId="0" fontId="12" fillId="4" borderId="41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vertical="center" wrapText="1"/>
    </xf>
    <xf numFmtId="0" fontId="13" fillId="3" borderId="9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164" fontId="12" fillId="4" borderId="32" xfId="0" applyNumberFormat="1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vertical="center" wrapText="1"/>
    </xf>
    <xf numFmtId="0" fontId="13" fillId="3" borderId="13" xfId="0" applyFont="1" applyFill="1" applyBorder="1" applyAlignment="1" applyProtection="1">
      <alignment vertical="center" wrapText="1"/>
      <protection locked="0"/>
    </xf>
    <xf numFmtId="0" fontId="13" fillId="3" borderId="14" xfId="0" applyFont="1" applyFill="1" applyBorder="1" applyAlignment="1" applyProtection="1">
      <alignment vertical="center" wrapText="1"/>
      <protection locked="0"/>
    </xf>
    <xf numFmtId="164" fontId="12" fillId="4" borderId="38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  <protection locked="0"/>
    </xf>
    <xf numFmtId="0" fontId="13" fillId="4" borderId="40" xfId="0" applyFont="1" applyFill="1" applyBorder="1" applyAlignment="1" applyProtection="1">
      <alignment horizontal="center" vertical="center" wrapText="1"/>
      <protection locked="0"/>
    </xf>
    <xf numFmtId="4" fontId="12" fillId="0" borderId="43" xfId="0" applyNumberFormat="1" applyFont="1" applyBorder="1" applyAlignment="1">
      <alignment vertical="center" wrapText="1"/>
    </xf>
    <xf numFmtId="4" fontId="12" fillId="0" borderId="44" xfId="0" applyNumberFormat="1" applyFont="1" applyBorder="1" applyAlignment="1">
      <alignment vertical="center" wrapText="1"/>
    </xf>
    <xf numFmtId="0" fontId="13" fillId="4" borderId="13" xfId="0" applyFont="1" applyFill="1" applyBorder="1" applyAlignment="1" applyProtection="1">
      <alignment horizontal="center" vertical="center" wrapText="1"/>
      <protection locked="0"/>
    </xf>
    <xf numFmtId="0" fontId="13" fillId="4" borderId="14" xfId="0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Border="1"/>
    <xf numFmtId="0" fontId="0" fillId="0" borderId="23" xfId="0" applyBorder="1" applyAlignment="1">
      <alignment vertical="center"/>
    </xf>
    <xf numFmtId="0" fontId="10" fillId="0" borderId="23" xfId="0" applyFont="1" applyBorder="1" applyAlignment="1">
      <alignment horizontal="right" vertical="center"/>
    </xf>
    <xf numFmtId="4" fontId="14" fillId="2" borderId="45" xfId="0" applyNumberFormat="1" applyFont="1" applyFill="1" applyBorder="1" applyAlignment="1">
      <alignment vertical="center"/>
    </xf>
    <xf numFmtId="4" fontId="1" fillId="2" borderId="45" xfId="0" applyNumberFormat="1" applyFont="1" applyFill="1" applyBorder="1" applyAlignment="1">
      <alignment vertical="center"/>
    </xf>
    <xf numFmtId="49" fontId="15" fillId="0" borderId="0" xfId="0" applyNumberFormat="1" applyFont="1" applyAlignment="1">
      <alignment vertical="top"/>
    </xf>
    <xf numFmtId="0" fontId="1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49" fontId="0" fillId="0" borderId="0" xfId="0" applyNumberFormat="1"/>
    <xf numFmtId="0" fontId="8" fillId="0" borderId="0" xfId="1" applyFont="1" applyAlignment="1">
      <alignment horizontal="right" vertical="center"/>
    </xf>
    <xf numFmtId="0" fontId="8" fillId="0" borderId="51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51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49" fontId="0" fillId="0" borderId="0" xfId="0" applyNumberFormat="1" applyAlignment="1">
      <alignment vertical="center" wrapText="1"/>
    </xf>
    <xf numFmtId="0" fontId="0" fillId="4" borderId="0" xfId="0" applyFill="1"/>
    <xf numFmtId="0" fontId="10" fillId="2" borderId="17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vertical="center" wrapText="1"/>
    </xf>
    <xf numFmtId="0" fontId="11" fillId="2" borderId="17" xfId="0" applyFont="1" applyFill="1" applyBorder="1" applyAlignment="1">
      <alignment vertical="center" wrapText="1"/>
    </xf>
    <xf numFmtId="0" fontId="11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7" fillId="2" borderId="17" xfId="1" applyFont="1" applyFill="1" applyBorder="1" applyAlignment="1">
      <alignment vertical="center"/>
    </xf>
    <xf numFmtId="0" fontId="7" fillId="2" borderId="18" xfId="1" applyFont="1" applyFill="1" applyBorder="1" applyAlignment="1">
      <alignment vertical="center"/>
    </xf>
    <xf numFmtId="0" fontId="7" fillId="2" borderId="19" xfId="1" applyFont="1" applyFill="1" applyBorder="1" applyAlignment="1">
      <alignment vertical="center"/>
    </xf>
    <xf numFmtId="0" fontId="8" fillId="0" borderId="26" xfId="1" applyFont="1" applyBorder="1" applyAlignment="1">
      <alignment vertical="center"/>
    </xf>
    <xf numFmtId="0" fontId="8" fillId="0" borderId="25" xfId="1" applyFont="1" applyBorder="1" applyAlignment="1">
      <alignment vertical="center"/>
    </xf>
    <xf numFmtId="0" fontId="7" fillId="3" borderId="26" xfId="1" applyFont="1" applyFill="1" applyBorder="1" applyAlignment="1" applyProtection="1">
      <alignment horizontal="center" vertical="center"/>
      <protection locked="0"/>
    </xf>
    <xf numFmtId="0" fontId="7" fillId="3" borderId="52" xfId="1" applyFont="1" applyFill="1" applyBorder="1" applyAlignment="1" applyProtection="1">
      <alignment horizontal="center" vertical="center"/>
      <protection locked="0"/>
    </xf>
    <xf numFmtId="0" fontId="7" fillId="3" borderId="25" xfId="1" applyFont="1" applyFill="1" applyBorder="1" applyAlignment="1" applyProtection="1">
      <alignment horizontal="center" vertical="center"/>
      <protection locked="0"/>
    </xf>
    <xf numFmtId="0" fontId="8" fillId="0" borderId="31" xfId="1" applyFont="1" applyBorder="1" applyAlignment="1">
      <alignment vertical="top"/>
    </xf>
    <xf numFmtId="0" fontId="8" fillId="0" borderId="30" xfId="1" applyFont="1" applyBorder="1" applyAlignment="1">
      <alignment vertical="top"/>
    </xf>
    <xf numFmtId="0" fontId="7" fillId="3" borderId="31" xfId="1" applyFont="1" applyFill="1" applyBorder="1" applyAlignment="1" applyProtection="1">
      <alignment horizontal="center" vertical="center"/>
      <protection locked="0"/>
    </xf>
    <xf numFmtId="0" fontId="7" fillId="3" borderId="53" xfId="1" applyFont="1" applyFill="1" applyBorder="1" applyAlignment="1" applyProtection="1">
      <alignment horizontal="center" vertical="center"/>
      <protection locked="0"/>
    </xf>
    <xf numFmtId="0" fontId="7" fillId="3" borderId="30" xfId="1" applyFont="1" applyFill="1" applyBorder="1" applyAlignment="1" applyProtection="1">
      <alignment horizontal="center" vertical="center"/>
      <protection locked="0"/>
    </xf>
    <xf numFmtId="0" fontId="8" fillId="0" borderId="31" xfId="1" applyFont="1" applyBorder="1" applyAlignment="1">
      <alignment vertical="center"/>
    </xf>
    <xf numFmtId="0" fontId="8" fillId="0" borderId="30" xfId="1" applyFont="1" applyBorder="1" applyAlignment="1">
      <alignment vertical="center"/>
    </xf>
    <xf numFmtId="0" fontId="8" fillId="0" borderId="37" xfId="1" applyFont="1" applyBorder="1" applyAlignment="1">
      <alignment vertical="center"/>
    </xf>
    <xf numFmtId="0" fontId="8" fillId="0" borderId="36" xfId="1" applyFont="1" applyBorder="1" applyAlignment="1">
      <alignment vertical="center"/>
    </xf>
    <xf numFmtId="0" fontId="7" fillId="3" borderId="37" xfId="1" applyFont="1" applyFill="1" applyBorder="1" applyAlignment="1" applyProtection="1">
      <alignment horizontal="center" vertical="center"/>
      <protection locked="0"/>
    </xf>
    <xf numFmtId="0" fontId="7" fillId="3" borderId="54" xfId="1" applyFont="1" applyFill="1" applyBorder="1" applyAlignment="1" applyProtection="1">
      <alignment horizontal="center" vertical="center"/>
      <protection locked="0"/>
    </xf>
    <xf numFmtId="0" fontId="7" fillId="3" borderId="36" xfId="1" applyFont="1" applyFill="1" applyBorder="1" applyAlignment="1" applyProtection="1">
      <alignment horizontal="center" vertical="center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31" xfId="0" applyFont="1" applyFill="1" applyBorder="1" applyAlignment="1" applyProtection="1">
      <alignment vertical="center" wrapText="1"/>
      <protection locked="0"/>
    </xf>
    <xf numFmtId="0" fontId="13" fillId="3" borderId="30" xfId="0" applyFont="1" applyFill="1" applyBorder="1" applyAlignment="1" applyProtection="1">
      <alignment vertical="center" wrapText="1"/>
      <protection locked="0"/>
    </xf>
    <xf numFmtId="0" fontId="13" fillId="3" borderId="37" xfId="0" applyFont="1" applyFill="1" applyBorder="1" applyAlignment="1" applyProtection="1">
      <alignment vertical="center" wrapText="1"/>
      <protection locked="0"/>
    </xf>
    <xf numFmtId="0" fontId="13" fillId="3" borderId="36" xfId="0" applyFont="1" applyFill="1" applyBorder="1" applyAlignment="1" applyProtection="1">
      <alignment vertical="center" wrapText="1"/>
      <protection locked="0"/>
    </xf>
    <xf numFmtId="0" fontId="13" fillId="4" borderId="26" xfId="0" applyFont="1" applyFill="1" applyBorder="1" applyAlignment="1" applyProtection="1">
      <alignment horizontal="center" vertical="center" wrapText="1"/>
      <protection locked="0"/>
    </xf>
    <xf numFmtId="0" fontId="13" fillId="4" borderId="25" xfId="0" applyFont="1" applyFill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8" fillId="0" borderId="55" xfId="1" applyFont="1" applyBorder="1" applyAlignment="1">
      <alignment horizontal="center" vertical="center"/>
    </xf>
  </cellXfs>
  <cellStyles count="2">
    <cellStyle name="Normal 2" xfId="1"/>
    <cellStyle name="Normálne" xfId="0" builtinId="0"/>
  </cellStyles>
  <dxfs count="1"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K&#381;P_2017_EE%20podnikov_v&#253;zva%2030/ECO%20WOOD%20SLOVAKIA/opakovane%20VO_ZNH_01_2020/ECO%20WOOD%20SLOVAKIA_ZVO_ZNH_&#167;117_OPK&#381;P_SIE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now-How/Obstaravanie_z&#225;kazka%20s%20n&#237;zkou%20hodnotou/ZVO_ZNH_&#167;117_PP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ieskum trhu PHZ"/>
      <sheetName val="Výzva na predloženie CP - list"/>
      <sheetName val="Výzva na predloženie CP - email"/>
      <sheetName val="Výzva na predloženie CP"/>
      <sheetName val="Príloha č. 5 Čestné vyhlásenie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>
        <row r="4">
          <cell r="Z4" t="str">
            <v>obstarávateľ</v>
          </cell>
        </row>
        <row r="12">
          <cell r="F12" t="str">
            <v>stavebné práce</v>
          </cell>
        </row>
        <row r="58">
          <cell r="E58" t="str">
            <v>cenové ponuky komplexne</v>
          </cell>
        </row>
        <row r="71">
          <cell r="I71">
            <v>43850</v>
          </cell>
        </row>
        <row r="72">
          <cell r="I72" t="str">
            <v/>
          </cell>
        </row>
        <row r="73">
          <cell r="I73" t="str">
            <v/>
          </cell>
        </row>
        <row r="74">
          <cell r="I74" t="str">
            <v/>
          </cell>
        </row>
        <row r="75">
          <cell r="I75" t="str">
            <v/>
          </cell>
        </row>
        <row r="76">
          <cell r="I76" t="str">
            <v/>
          </cell>
        </row>
        <row r="77">
          <cell r="I77" t="str">
            <v/>
          </cell>
        </row>
        <row r="78">
          <cell r="I78" t="str">
            <v/>
          </cell>
        </row>
        <row r="79">
          <cell r="I79" t="str">
            <v/>
          </cell>
        </row>
        <row r="80">
          <cell r="I80" t="str">
            <v/>
          </cell>
        </row>
      </sheetData>
      <sheetData sheetId="1"/>
      <sheetData sheetId="2"/>
      <sheetData sheetId="3"/>
      <sheetData sheetId="4"/>
      <sheetData sheetId="5">
        <row r="2">
          <cell r="B2" t="str">
            <v>Výzva na predloženie ponúk - prieskum trhu</v>
          </cell>
        </row>
        <row r="135">
          <cell r="C135" t="str">
            <v xml:space="preserve">Príloha č. 2: </v>
          </cell>
          <cell r="E135" t="str">
            <v>Cenová ponuka</v>
          </cell>
        </row>
      </sheetData>
      <sheetData sheetId="6"/>
      <sheetData sheetId="7"/>
      <sheetData sheetId="8"/>
      <sheetData sheetId="9"/>
      <sheetData sheetId="10"/>
      <sheetData sheetId="11">
        <row r="2">
          <cell r="B2" t="str">
            <v>Výzva na predloženie cenovej ponuky</v>
          </cell>
        </row>
        <row r="332">
          <cell r="B332" t="str">
            <v xml:space="preserve">Príloha č. 2: </v>
          </cell>
          <cell r="E332" t="str">
            <v>Návrh na plnenie kritérií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B20" t="str">
            <v>1.1.1</v>
          </cell>
        </row>
        <row r="21">
          <cell r="B21" t="str">
            <v>4.2.1</v>
          </cell>
        </row>
        <row r="22">
          <cell r="B22" t="str">
            <v>3.1.1</v>
          </cell>
        </row>
        <row r="23">
          <cell r="B23" t="str">
            <v>3.3.1</v>
          </cell>
        </row>
        <row r="24">
          <cell r="B24" t="str">
            <v>1.2.2</v>
          </cell>
        </row>
      </sheetData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ieskum trhu PHZ"/>
      <sheetName val="Výzva na predloženie CP - list"/>
      <sheetName val="Výzva na predloženie CP - email"/>
      <sheetName val="Výzva na predloženie CP"/>
      <sheetName val="Príloha č. 4 Čestné vyhlásenie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B15" t="str">
            <v>19.2/7.2</v>
          </cell>
        </row>
        <row r="16">
          <cell r="B16" t="str">
            <v>19.2/7.4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filterMode="1"/>
  <dimension ref="A1:M1152"/>
  <sheetViews>
    <sheetView tabSelected="1" view="pageBreakPreview" zoomScaleNormal="100" zoomScaleSheetLayoutView="100" workbookViewId="0">
      <pane ySplit="3" topLeftCell="A4" activePane="bottomLeft" state="frozen"/>
      <selection pane="bottomLeft" activeCell="E15" sqref="E15:G15"/>
    </sheetView>
  </sheetViews>
  <sheetFormatPr defaultColWidth="9.140625" defaultRowHeight="15" x14ac:dyDescent="0.25"/>
  <cols>
    <col min="1" max="1" width="4.7109375" customWidth="1"/>
    <col min="2" max="2" width="3.28515625" style="9" customWidth="1"/>
    <col min="3" max="3" width="13.7109375" customWidth="1"/>
    <col min="4" max="4" width="18.7109375" customWidth="1"/>
    <col min="5" max="6" width="14.42578125" customWidth="1"/>
    <col min="7" max="7" width="7.85546875" customWidth="1"/>
    <col min="8" max="8" width="14.28515625" customWidth="1"/>
    <col min="9" max="9" width="8.5703125" customWidth="1"/>
    <col min="10" max="10" width="14.140625" customWidth="1"/>
    <col min="11" max="11" width="13" customWidth="1"/>
    <col min="12" max="12" width="6.5703125" bestFit="1" customWidth="1"/>
    <col min="13" max="13" width="14.5703125" bestFit="1" customWidth="1"/>
    <col min="26" max="26" width="9.42578125" bestFit="1" customWidth="1"/>
  </cols>
  <sheetData>
    <row r="1" spans="1:13" x14ac:dyDescent="0.25">
      <c r="A1">
        <v>1</v>
      </c>
      <c r="B1"/>
    </row>
    <row r="2" spans="1:13" ht="18.75" x14ac:dyDescent="0.25">
      <c r="A2" s="1">
        <v>1</v>
      </c>
      <c r="B2" s="2" t="s">
        <v>0</v>
      </c>
      <c r="C2" s="2"/>
      <c r="D2" s="2"/>
    </row>
    <row r="3" spans="1:13" x14ac:dyDescent="0.25">
      <c r="A3">
        <v>1</v>
      </c>
      <c r="B3"/>
    </row>
    <row r="4" spans="1:13" s="1" customFormat="1" ht="21" x14ac:dyDescent="0.25">
      <c r="A4" s="1">
        <f>A27</f>
        <v>1</v>
      </c>
      <c r="B4" s="3"/>
      <c r="C4" s="4"/>
      <c r="D4" s="4"/>
      <c r="E4" s="4"/>
      <c r="F4" s="4"/>
      <c r="G4" s="4"/>
      <c r="H4" s="4"/>
      <c r="I4" s="4"/>
      <c r="J4" s="5" t="str">
        <f>IF(COUNT([1]summary!$I$71:$I$80)=0,'[1]Výzva na prieskum trhu'!$C$135,'[1]Výzva na predloženie CP'!$B$332)</f>
        <v xml:space="preserve">Príloha č. 2: </v>
      </c>
      <c r="K4" s="5"/>
    </row>
    <row r="5" spans="1:13" s="1" customFormat="1" ht="23.25" x14ac:dyDescent="0.25">
      <c r="A5" s="1">
        <f>A27</f>
        <v>1</v>
      </c>
      <c r="B5" s="6" t="str">
        <f>IF(COUNT([1]summary!$I$71:$I$80)=0,'[1]Výzva na prieskum trhu'!$B$2,'[1]Výzva na predloženie CP'!$B$2)</f>
        <v>Výzva na predloženie cenovej ponuky</v>
      </c>
      <c r="C5" s="6"/>
      <c r="D5" s="6"/>
      <c r="E5" s="6"/>
      <c r="F5" s="6"/>
      <c r="G5" s="6"/>
      <c r="H5" s="6"/>
      <c r="I5" s="6"/>
      <c r="J5" s="6"/>
      <c r="K5" s="6"/>
      <c r="M5" s="7"/>
    </row>
    <row r="6" spans="1:13" s="1" customFormat="1" x14ac:dyDescent="0.25">
      <c r="A6" s="1">
        <f>A27</f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M6" s="7"/>
    </row>
    <row r="7" spans="1:13" s="1" customFormat="1" ht="23.25" x14ac:dyDescent="0.25">
      <c r="A7" s="1">
        <f>A27</f>
        <v>1</v>
      </c>
      <c r="B7" s="6" t="str">
        <f>IF(COUNT([1]summary!$I$71:$I$80)=0,'[1]Výzva na prieskum trhu'!$E$135,'[1]Výzva na predloženie CP'!$E$332)</f>
        <v>Návrh na plnenie kritérií</v>
      </c>
      <c r="C7" s="6"/>
      <c r="D7" s="6"/>
      <c r="E7" s="6"/>
      <c r="F7" s="6"/>
      <c r="G7" s="6"/>
      <c r="H7" s="6"/>
      <c r="I7" s="6"/>
      <c r="J7" s="6"/>
      <c r="K7" s="6"/>
      <c r="M7" s="7"/>
    </row>
    <row r="8" spans="1:13" x14ac:dyDescent="0.25">
      <c r="A8" s="1">
        <f>A27</f>
        <v>1</v>
      </c>
    </row>
    <row r="9" spans="1:13" ht="15" customHeight="1" x14ac:dyDescent="0.25">
      <c r="A9" s="1">
        <f>A27</f>
        <v>1</v>
      </c>
      <c r="B9" s="10" t="s">
        <v>1</v>
      </c>
      <c r="C9" s="10"/>
      <c r="D9" s="10"/>
      <c r="E9" s="10"/>
      <c r="F9" s="10"/>
      <c r="G9" s="10"/>
      <c r="H9" s="10"/>
      <c r="I9" s="10"/>
      <c r="J9" s="10"/>
      <c r="K9" s="10"/>
    </row>
    <row r="10" spans="1:13" x14ac:dyDescent="0.25">
      <c r="A10" s="1">
        <f>A27</f>
        <v>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3" x14ac:dyDescent="0.25">
      <c r="A11" s="1">
        <f>A27</f>
        <v>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3" ht="15.75" thickBot="1" x14ac:dyDescent="0.3">
      <c r="A12" s="1">
        <f>A27</f>
        <v>1</v>
      </c>
    </row>
    <row r="13" spans="1:13" s="1" customFormat="1" ht="19.5" customHeight="1" thickBot="1" x14ac:dyDescent="0.3">
      <c r="A13" s="1">
        <f>A27</f>
        <v>1</v>
      </c>
      <c r="C13" s="11" t="str">
        <f>"Identifikačné údaje "&amp;IF(COUNT([1]summary!$I$71:$I$80)=0,"navrhovateľa:","dodávateľa:")</f>
        <v>Identifikačné údaje dodávateľa:</v>
      </c>
      <c r="D13" s="12"/>
      <c r="E13" s="12"/>
      <c r="F13" s="12"/>
      <c r="G13" s="13"/>
    </row>
    <row r="14" spans="1:13" s="1" customFormat="1" ht="19.5" customHeight="1" x14ac:dyDescent="0.25">
      <c r="A14" s="1">
        <f>A27</f>
        <v>1</v>
      </c>
      <c r="C14" s="14" t="s">
        <v>2</v>
      </c>
      <c r="D14" s="15"/>
      <c r="E14" s="16"/>
      <c r="F14" s="17"/>
      <c r="G14" s="18"/>
    </row>
    <row r="15" spans="1:13" s="1" customFormat="1" ht="39" customHeight="1" x14ac:dyDescent="0.25">
      <c r="A15" s="1">
        <f>A27</f>
        <v>1</v>
      </c>
      <c r="C15" s="19" t="s">
        <v>3</v>
      </c>
      <c r="D15" s="20"/>
      <c r="E15" s="21"/>
      <c r="F15" s="22"/>
      <c r="G15" s="23"/>
    </row>
    <row r="16" spans="1:13" s="1" customFormat="1" ht="19.5" customHeight="1" x14ac:dyDescent="0.25">
      <c r="A16" s="1">
        <f>A27</f>
        <v>1</v>
      </c>
      <c r="C16" s="24" t="s">
        <v>4</v>
      </c>
      <c r="D16" s="25"/>
      <c r="E16" s="21"/>
      <c r="F16" s="22"/>
      <c r="G16" s="23"/>
    </row>
    <row r="17" spans="1:13" s="1" customFormat="1" ht="19.5" customHeight="1" x14ac:dyDescent="0.25">
      <c r="A17" s="1">
        <f>A27</f>
        <v>1</v>
      </c>
      <c r="C17" s="24" t="s">
        <v>5</v>
      </c>
      <c r="D17" s="25"/>
      <c r="E17" s="21"/>
      <c r="F17" s="22"/>
      <c r="G17" s="23"/>
    </row>
    <row r="18" spans="1:13" s="1" customFormat="1" ht="30" customHeight="1" x14ac:dyDescent="0.25">
      <c r="A18" s="1">
        <f>A27</f>
        <v>1</v>
      </c>
      <c r="C18" s="26" t="s">
        <v>6</v>
      </c>
      <c r="D18" s="27"/>
      <c r="E18" s="21"/>
      <c r="F18" s="22"/>
      <c r="G18" s="23"/>
      <c r="M18" s="7"/>
    </row>
    <row r="19" spans="1:13" s="1" customFormat="1" ht="19.5" customHeight="1" x14ac:dyDescent="0.25">
      <c r="A19" s="1">
        <f>A27</f>
        <v>1</v>
      </c>
      <c r="C19" s="24" t="s">
        <v>7</v>
      </c>
      <c r="D19" s="25"/>
      <c r="E19" s="21"/>
      <c r="F19" s="22"/>
      <c r="G19" s="23"/>
    </row>
    <row r="20" spans="1:13" s="1" customFormat="1" ht="19.5" customHeight="1" x14ac:dyDescent="0.25">
      <c r="A20" s="1">
        <f>A27</f>
        <v>1</v>
      </c>
      <c r="C20" s="24" t="s">
        <v>8</v>
      </c>
      <c r="D20" s="25"/>
      <c r="E20" s="21"/>
      <c r="F20" s="22"/>
      <c r="G20" s="23"/>
    </row>
    <row r="21" spans="1:13" s="1" customFormat="1" ht="19.5" customHeight="1" x14ac:dyDescent="0.25">
      <c r="A21" s="1">
        <f>A27</f>
        <v>1</v>
      </c>
      <c r="C21" s="24" t="s">
        <v>9</v>
      </c>
      <c r="D21" s="25"/>
      <c r="E21" s="21"/>
      <c r="F21" s="22"/>
      <c r="G21" s="23"/>
    </row>
    <row r="22" spans="1:13" s="1" customFormat="1" ht="19.5" customHeight="1" x14ac:dyDescent="0.25">
      <c r="A22" s="1">
        <f>A27</f>
        <v>1</v>
      </c>
      <c r="C22" s="24" t="s">
        <v>10</v>
      </c>
      <c r="D22" s="25"/>
      <c r="E22" s="21"/>
      <c r="F22" s="22"/>
      <c r="G22" s="23"/>
    </row>
    <row r="23" spans="1:13" s="1" customFormat="1" ht="19.5" customHeight="1" x14ac:dyDescent="0.25">
      <c r="A23" s="1">
        <f>A27</f>
        <v>1</v>
      </c>
      <c r="C23" s="24" t="s">
        <v>11</v>
      </c>
      <c r="D23" s="25"/>
      <c r="E23" s="21"/>
      <c r="F23" s="22"/>
      <c r="G23" s="23"/>
    </row>
    <row r="24" spans="1:13" s="1" customFormat="1" ht="19.5" customHeight="1" thickBot="1" x14ac:dyDescent="0.3">
      <c r="A24" s="1">
        <f>A27</f>
        <v>1</v>
      </c>
      <c r="C24" s="28" t="s">
        <v>12</v>
      </c>
      <c r="D24" s="29"/>
      <c r="E24" s="30"/>
      <c r="F24" s="31"/>
      <c r="G24" s="32"/>
    </row>
    <row r="25" spans="1:13" x14ac:dyDescent="0.25">
      <c r="A25" s="1">
        <f>A27</f>
        <v>1</v>
      </c>
    </row>
    <row r="26" spans="1:13" x14ac:dyDescent="0.25">
      <c r="A26" s="1">
        <f>A27</f>
        <v>1</v>
      </c>
    </row>
    <row r="27" spans="1:13" x14ac:dyDescent="0.25">
      <c r="A27">
        <f>IF(D27&lt;&gt;"",1,0)</f>
        <v>1</v>
      </c>
      <c r="B27" s="33" t="s">
        <v>13</v>
      </c>
      <c r="C27" s="33"/>
      <c r="D27" s="34" t="s">
        <v>14</v>
      </c>
      <c r="E27" s="34"/>
      <c r="F27" s="34"/>
      <c r="G27" s="34"/>
      <c r="H27" s="34"/>
      <c r="I27" s="34"/>
      <c r="J27" s="34"/>
      <c r="K27" s="35"/>
    </row>
    <row r="28" spans="1:13" ht="15.75" thickBot="1" x14ac:dyDescent="0.3">
      <c r="A28" s="1">
        <f>A27</f>
        <v>1</v>
      </c>
    </row>
    <row r="29" spans="1:13" ht="56.25" customHeight="1" thickBot="1" x14ac:dyDescent="0.3">
      <c r="A29" s="1">
        <f>A27</f>
        <v>1</v>
      </c>
      <c r="B29" s="36" t="s">
        <v>15</v>
      </c>
      <c r="C29" s="37"/>
      <c r="D29" s="37"/>
      <c r="E29" s="37"/>
      <c r="F29" s="37"/>
      <c r="G29" s="38"/>
      <c r="H29" s="39" t="s">
        <v>16</v>
      </c>
      <c r="I29" s="40" t="s">
        <v>17</v>
      </c>
      <c r="J29" s="41" t="s">
        <v>18</v>
      </c>
      <c r="K29" s="41" t="s">
        <v>19</v>
      </c>
    </row>
    <row r="30" spans="1:13" ht="25.5" customHeight="1" thickBot="1" x14ac:dyDescent="0.3">
      <c r="A30" s="1">
        <f>A27</f>
        <v>1</v>
      </c>
      <c r="B30" s="42" t="s">
        <v>14</v>
      </c>
      <c r="C30" s="43"/>
      <c r="D30" s="43"/>
      <c r="E30" s="43"/>
      <c r="F30" s="43"/>
      <c r="G30" s="44"/>
      <c r="H30" s="45"/>
      <c r="I30" s="46">
        <v>1</v>
      </c>
      <c r="J30" s="47">
        <f>H30</f>
        <v>0</v>
      </c>
      <c r="K30" s="48">
        <f>IF(J30&lt;&gt;"",J30*IF(E18="platiteľ DPH",1.2,1),"")</f>
        <v>0</v>
      </c>
    </row>
    <row r="31" spans="1:13" ht="25.5" hidden="1" customHeight="1" x14ac:dyDescent="0.25">
      <c r="A31" s="1">
        <v>0</v>
      </c>
      <c r="B31" s="49"/>
      <c r="C31" s="50"/>
      <c r="D31" s="50"/>
      <c r="E31" s="50"/>
      <c r="F31" s="50"/>
      <c r="G31" s="51"/>
      <c r="H31" s="52"/>
      <c r="I31" s="53"/>
      <c r="J31" s="54" t="str">
        <f t="shared" ref="J31:J37" si="0">IF(AND(H31&lt;&gt;"",I31&lt;&gt;""),H31*I31,"")</f>
        <v/>
      </c>
      <c r="K31" s="55" t="str">
        <f>IF(J31&lt;&gt;"",J31*IF(E18="platiteľ DPH",1.2,1),"")</f>
        <v/>
      </c>
    </row>
    <row r="32" spans="1:13" ht="25.5" hidden="1" customHeight="1" thickBot="1" x14ac:dyDescent="0.3">
      <c r="A32" s="1">
        <v>0</v>
      </c>
      <c r="B32" s="56"/>
      <c r="C32" s="57"/>
      <c r="D32" s="57"/>
      <c r="E32" s="57"/>
      <c r="F32" s="57"/>
      <c r="G32" s="58"/>
      <c r="H32" s="59"/>
      <c r="I32" s="60"/>
      <c r="J32" s="61" t="str">
        <f t="shared" si="0"/>
        <v/>
      </c>
      <c r="K32" s="62" t="str">
        <f>IF(J32&lt;&gt;"",J32*IF(E18="platiteľ DPH",1.2,1),"")</f>
        <v/>
      </c>
    </row>
    <row r="33" spans="1:13" ht="25.5" hidden="1" customHeight="1" x14ac:dyDescent="0.25">
      <c r="A33" s="1">
        <v>0</v>
      </c>
      <c r="B33" s="42" t="s">
        <v>20</v>
      </c>
      <c r="C33" s="63"/>
      <c r="D33" s="64"/>
      <c r="E33" s="65"/>
      <c r="F33" s="66"/>
      <c r="G33" s="67"/>
      <c r="H33" s="45"/>
      <c r="I33" s="46"/>
      <c r="J33" s="47" t="str">
        <f t="shared" si="0"/>
        <v/>
      </c>
      <c r="K33" s="48" t="str">
        <f>IF(J33&lt;&gt;"",J33*IF(E18="platiteľ DPH",1.2,1),"")</f>
        <v/>
      </c>
    </row>
    <row r="34" spans="1:13" ht="25.5" hidden="1" customHeight="1" x14ac:dyDescent="0.25">
      <c r="A34" s="1">
        <v>0</v>
      </c>
      <c r="B34" s="49"/>
      <c r="C34" s="68"/>
      <c r="D34" s="69"/>
      <c r="E34" s="70"/>
      <c r="F34" s="71"/>
      <c r="G34" s="72"/>
      <c r="H34" s="52"/>
      <c r="I34" s="53"/>
      <c r="J34" s="54" t="str">
        <f t="shared" si="0"/>
        <v/>
      </c>
      <c r="K34" s="55" t="str">
        <f>IF(J34&lt;&gt;"",J34*IF(E18="platiteľ DPH",1.2,1),"")</f>
        <v/>
      </c>
    </row>
    <row r="35" spans="1:13" ht="25.5" hidden="1" customHeight="1" thickBot="1" x14ac:dyDescent="0.3">
      <c r="A35" s="1">
        <v>0</v>
      </c>
      <c r="B35" s="56"/>
      <c r="C35" s="73"/>
      <c r="D35" s="74"/>
      <c r="E35" s="75"/>
      <c r="F35" s="76"/>
      <c r="G35" s="77"/>
      <c r="H35" s="59"/>
      <c r="I35" s="60"/>
      <c r="J35" s="61" t="str">
        <f t="shared" si="0"/>
        <v/>
      </c>
      <c r="K35" s="62" t="str">
        <f>IF(J35&lt;&gt;"",J35*IF(E18="platiteľ DPH",1.2,1),"")</f>
        <v/>
      </c>
    </row>
    <row r="36" spans="1:13" ht="25.5" hidden="1" customHeight="1" x14ac:dyDescent="0.25">
      <c r="A36" s="1">
        <v>0</v>
      </c>
      <c r="B36" s="42" t="s">
        <v>21</v>
      </c>
      <c r="C36" s="63"/>
      <c r="D36" s="64" t="s">
        <v>22</v>
      </c>
      <c r="E36" s="78" t="s">
        <v>23</v>
      </c>
      <c r="F36" s="79"/>
      <c r="G36" s="67" t="s">
        <v>23</v>
      </c>
      <c r="H36" s="45"/>
      <c r="I36" s="46">
        <v>1</v>
      </c>
      <c r="J36" s="80" t="str">
        <f t="shared" si="0"/>
        <v/>
      </c>
      <c r="K36" s="81" t="str">
        <f>IF(J36&lt;&gt;"",J36*IF(E18="platiteľ DPH",1.2,1),"")</f>
        <v/>
      </c>
    </row>
    <row r="37" spans="1:13" ht="25.5" hidden="1" customHeight="1" thickBot="1" x14ac:dyDescent="0.3">
      <c r="A37" s="1">
        <v>0</v>
      </c>
      <c r="B37" s="56"/>
      <c r="C37" s="73"/>
      <c r="D37" s="74" t="s">
        <v>24</v>
      </c>
      <c r="E37" s="82" t="s">
        <v>23</v>
      </c>
      <c r="F37" s="83"/>
      <c r="G37" s="77" t="s">
        <v>23</v>
      </c>
      <c r="H37" s="59"/>
      <c r="I37" s="60">
        <v>1</v>
      </c>
      <c r="J37" s="61" t="str">
        <f t="shared" si="0"/>
        <v/>
      </c>
      <c r="K37" s="62" t="str">
        <f>IF(J37&lt;&gt;"",J37*IF(E18="platiteľ DPH",1.2,1),"")</f>
        <v/>
      </c>
    </row>
    <row r="38" spans="1:13" ht="40.5" customHeight="1" thickBot="1" x14ac:dyDescent="0.3">
      <c r="A38" s="1">
        <f>A27</f>
        <v>1</v>
      </c>
      <c r="B38" s="84"/>
      <c r="C38" s="85"/>
      <c r="D38" s="85"/>
      <c r="E38" s="85"/>
      <c r="F38" s="85"/>
      <c r="G38" s="85"/>
      <c r="H38" s="86"/>
      <c r="I38" s="86" t="s">
        <v>25</v>
      </c>
      <c r="J38" s="87">
        <f>J30</f>
        <v>0</v>
      </c>
      <c r="K38" s="88" t="str">
        <f>IF(SUM(K30:K37)&gt;0,SUM(K30:K37),"")</f>
        <v/>
      </c>
    </row>
    <row r="39" spans="1:13" x14ac:dyDescent="0.25">
      <c r="A39" s="1">
        <f>A27</f>
        <v>1</v>
      </c>
      <c r="B39" s="89" t="s">
        <v>26</v>
      </c>
    </row>
    <row r="40" spans="1:13" x14ac:dyDescent="0.25">
      <c r="A40" s="1">
        <f>A27</f>
        <v>1</v>
      </c>
    </row>
    <row r="41" spans="1:13" x14ac:dyDescent="0.25">
      <c r="A41" s="1">
        <f>A27</f>
        <v>1</v>
      </c>
    </row>
    <row r="42" spans="1:13" hidden="1" x14ac:dyDescent="0.25">
      <c r="A42" s="1">
        <f>A27*IF(COUNT([1]summary!$I$71:$I$80)=0,1,0)</f>
        <v>0</v>
      </c>
      <c r="C42" s="90" t="s">
        <v>27</v>
      </c>
      <c r="D42" s="91"/>
      <c r="E42" s="91"/>
      <c r="F42" s="91"/>
      <c r="G42" s="91"/>
      <c r="H42" s="91"/>
      <c r="I42" s="91"/>
      <c r="J42" s="92"/>
    </row>
    <row r="43" spans="1:13" hidden="1" x14ac:dyDescent="0.25">
      <c r="A43" s="1">
        <f>A42</f>
        <v>0</v>
      </c>
      <c r="C43" s="93"/>
      <c r="D43" s="94"/>
      <c r="E43" s="94"/>
      <c r="F43" s="94"/>
      <c r="G43" s="94"/>
      <c r="H43" s="94"/>
      <c r="I43" s="94"/>
      <c r="J43" s="95"/>
    </row>
    <row r="44" spans="1:13" hidden="1" x14ac:dyDescent="0.25">
      <c r="A44" s="1">
        <f>A42</f>
        <v>0</v>
      </c>
    </row>
    <row r="45" spans="1:13" hidden="1" x14ac:dyDescent="0.25">
      <c r="A45" s="1">
        <f>A42</f>
        <v>0</v>
      </c>
    </row>
    <row r="46" spans="1:13" x14ac:dyDescent="0.25">
      <c r="A46" s="1">
        <f>A27*IF([1]summary!$F$12='Príloha č. 2'!M46,1,0)</f>
        <v>1</v>
      </c>
      <c r="B46" s="96" t="s">
        <v>28</v>
      </c>
      <c r="C46" s="96"/>
      <c r="D46" s="96"/>
      <c r="E46" s="96"/>
      <c r="F46" s="96"/>
      <c r="G46" s="96"/>
      <c r="H46" s="96"/>
      <c r="I46" s="96"/>
      <c r="J46" s="96"/>
      <c r="K46" s="96"/>
      <c r="M46" s="7" t="s">
        <v>29</v>
      </c>
    </row>
    <row r="47" spans="1:13" x14ac:dyDescent="0.25">
      <c r="A47" s="1">
        <f>A46</f>
        <v>1</v>
      </c>
    </row>
    <row r="48" spans="1:13" ht="15" customHeight="1" x14ac:dyDescent="0.25">
      <c r="A48" s="1">
        <f>A46</f>
        <v>1</v>
      </c>
      <c r="B48" s="10" t="s">
        <v>30</v>
      </c>
      <c r="C48" s="10"/>
      <c r="D48" s="10"/>
      <c r="E48" s="10"/>
      <c r="F48" s="10"/>
      <c r="G48" s="10"/>
      <c r="H48" s="10"/>
      <c r="I48" s="10"/>
      <c r="J48" s="10"/>
      <c r="K48" s="10"/>
    </row>
    <row r="49" spans="1:13" x14ac:dyDescent="0.25">
      <c r="A49" s="1">
        <f>A46</f>
        <v>1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3" x14ac:dyDescent="0.25">
      <c r="A50" s="1">
        <f>A46</f>
        <v>1</v>
      </c>
    </row>
    <row r="51" spans="1:13" hidden="1" x14ac:dyDescent="0.25">
      <c r="A51" s="1">
        <f>A52</f>
        <v>0</v>
      </c>
    </row>
    <row r="52" spans="1:13" hidden="1" x14ac:dyDescent="0.25">
      <c r="A52" s="1">
        <f>A27*IF(COUNT([1]summary!$I$71:$I$80)=0,IF([1]summary!$G$20="všetky predmety spolu",0,1),IF([1]summary!$E$58="cenové ponuky komplexne",0,1))</f>
        <v>0</v>
      </c>
      <c r="C52" s="97" t="s">
        <v>31</v>
      </c>
      <c r="D52" s="98"/>
    </row>
    <row r="53" spans="1:13" s="99" customFormat="1" hidden="1" x14ac:dyDescent="0.25">
      <c r="A53" s="1">
        <f>A52</f>
        <v>0</v>
      </c>
      <c r="C53" s="97"/>
    </row>
    <row r="54" spans="1:13" s="99" customFormat="1" ht="15" hidden="1" customHeight="1" x14ac:dyDescent="0.25">
      <c r="A54" s="1">
        <f>A52</f>
        <v>0</v>
      </c>
      <c r="C54" s="97" t="s">
        <v>32</v>
      </c>
      <c r="D54" s="98"/>
      <c r="G54" s="100"/>
      <c r="H54" s="100"/>
      <c r="I54" s="100"/>
      <c r="J54" s="100"/>
      <c r="K54" s="100"/>
    </row>
    <row r="55" spans="1:13" s="99" customFormat="1" hidden="1" x14ac:dyDescent="0.25">
      <c r="A55" s="1">
        <f>A52</f>
        <v>0</v>
      </c>
      <c r="F55" s="101"/>
      <c r="G55" s="102" t="str">
        <f>"podpis a pečiatka "&amp;IF(COUNT([1]summary!$I$71:$I$80)=0,"navrhovateľa","dodávateľa")</f>
        <v>podpis a pečiatka dodávateľa</v>
      </c>
      <c r="H55" s="102"/>
      <c r="I55" s="102"/>
      <c r="J55" s="102"/>
      <c r="K55" s="102"/>
    </row>
    <row r="56" spans="1:13" s="99" customFormat="1" hidden="1" x14ac:dyDescent="0.25">
      <c r="A56" s="1">
        <f>A52</f>
        <v>0</v>
      </c>
      <c r="F56" s="101"/>
      <c r="G56" s="103"/>
      <c r="H56" s="103"/>
      <c r="I56" s="103"/>
      <c r="J56" s="103"/>
      <c r="K56" s="103"/>
    </row>
    <row r="57" spans="1:13" ht="15" hidden="1" customHeight="1" x14ac:dyDescent="0.25">
      <c r="A57" s="1">
        <f>A52*IF(COUNT([1]summary!$I$71:$I$80)=0,1,0)</f>
        <v>0</v>
      </c>
      <c r="B57" s="104" t="s">
        <v>33</v>
      </c>
      <c r="C57" s="104"/>
      <c r="D57" s="104"/>
      <c r="E57" s="104"/>
      <c r="F57" s="104"/>
      <c r="G57" s="104"/>
      <c r="H57" s="104"/>
      <c r="I57" s="104"/>
      <c r="J57" s="104"/>
      <c r="K57" s="104"/>
      <c r="L57" s="105"/>
    </row>
    <row r="58" spans="1:13" hidden="1" x14ac:dyDescent="0.25">
      <c r="A58" s="1">
        <f>A57</f>
        <v>0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5"/>
    </row>
    <row r="59" spans="1:13" ht="15" hidden="1" customHeight="1" x14ac:dyDescent="0.25">
      <c r="A59" s="1">
        <f>A52*IF(A57=1,0,1)</f>
        <v>0</v>
      </c>
      <c r="B59" s="104" t="s">
        <v>34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5"/>
    </row>
    <row r="60" spans="1:13" hidden="1" x14ac:dyDescent="0.25">
      <c r="A60" s="1">
        <f>A59</f>
        <v>0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5"/>
    </row>
    <row r="61" spans="1:13" s="1" customFormat="1" ht="21" hidden="1" x14ac:dyDescent="0.25">
      <c r="A61" s="1">
        <f>A84*A52</f>
        <v>0</v>
      </c>
      <c r="B61" s="3"/>
      <c r="C61" s="4"/>
      <c r="D61" s="4"/>
      <c r="E61" s="4"/>
      <c r="F61" s="4"/>
      <c r="G61" s="4"/>
      <c r="H61" s="4"/>
      <c r="I61" s="4"/>
      <c r="J61" s="5" t="str">
        <f>IF(COUNT([1]summary!$I$71:$I$80)=0,'[1]Výzva na prieskum trhu'!$C$135,'[1]Výzva na predloženie CP'!$B$332)</f>
        <v xml:space="preserve">Príloha č. 2: </v>
      </c>
      <c r="K61" s="5"/>
    </row>
    <row r="62" spans="1:13" s="1" customFormat="1" ht="23.25" hidden="1" x14ac:dyDescent="0.25">
      <c r="A62" s="1">
        <f>A84*A52</f>
        <v>0</v>
      </c>
      <c r="B62" s="6" t="str">
        <f>IF(COUNT([1]summary!$I$71:$I$80)=0,'[1]Výzva na prieskum trhu'!$B$2,'[1]Výzva na predloženie CP'!$B$2)</f>
        <v>Výzva na predloženie cenovej ponuky</v>
      </c>
      <c r="C62" s="6"/>
      <c r="D62" s="6"/>
      <c r="E62" s="6"/>
      <c r="F62" s="6"/>
      <c r="G62" s="6"/>
      <c r="H62" s="6"/>
      <c r="I62" s="6"/>
      <c r="J62" s="6"/>
      <c r="K62" s="6"/>
      <c r="M62" s="7"/>
    </row>
    <row r="63" spans="1:13" s="1" customFormat="1" hidden="1" x14ac:dyDescent="0.25">
      <c r="A63" s="1">
        <f>A84*A52</f>
        <v>0</v>
      </c>
      <c r="B63" s="8"/>
      <c r="C63" s="8"/>
      <c r="D63" s="8"/>
      <c r="E63" s="8"/>
      <c r="F63" s="8"/>
      <c r="G63" s="8"/>
      <c r="H63" s="8"/>
      <c r="I63" s="8"/>
      <c r="J63" s="8"/>
      <c r="K63" s="8"/>
      <c r="M63" s="7"/>
    </row>
    <row r="64" spans="1:13" s="1" customFormat="1" ht="23.25" hidden="1" x14ac:dyDescent="0.25">
      <c r="A64" s="1">
        <f>A84*A52</f>
        <v>0</v>
      </c>
      <c r="B64" s="6" t="str">
        <f>IF(COUNT([1]summary!$I$71:$I$80)=0,'[1]Výzva na prieskum trhu'!$E$135,'[1]Výzva na predloženie CP'!$E$332)</f>
        <v>Návrh na plnenie kritérií</v>
      </c>
      <c r="C64" s="6"/>
      <c r="D64" s="6"/>
      <c r="E64" s="6"/>
      <c r="F64" s="6"/>
      <c r="G64" s="6"/>
      <c r="H64" s="6"/>
      <c r="I64" s="6"/>
      <c r="J64" s="6"/>
      <c r="K64" s="6"/>
      <c r="M64" s="7"/>
    </row>
    <row r="65" spans="1:13" hidden="1" x14ac:dyDescent="0.25">
      <c r="A65" s="1">
        <f>A84*A52</f>
        <v>0</v>
      </c>
    </row>
    <row r="66" spans="1:13" ht="15" hidden="1" customHeight="1" x14ac:dyDescent="0.25">
      <c r="A66" s="1">
        <f>A84*A52</f>
        <v>0</v>
      </c>
      <c r="B66" s="10" t="s">
        <v>1</v>
      </c>
      <c r="C66" s="10"/>
      <c r="D66" s="10"/>
      <c r="E66" s="10"/>
      <c r="F66" s="10"/>
      <c r="G66" s="10"/>
      <c r="H66" s="10"/>
      <c r="I66" s="10"/>
      <c r="J66" s="10"/>
      <c r="K66" s="10"/>
    </row>
    <row r="67" spans="1:13" hidden="1" x14ac:dyDescent="0.25">
      <c r="A67" s="1">
        <f>A84*A52</f>
        <v>0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3" hidden="1" x14ac:dyDescent="0.25">
      <c r="A68" s="1">
        <f>A84*A52</f>
        <v>0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3" hidden="1" x14ac:dyDescent="0.25">
      <c r="A69" s="1">
        <f>A84*A52</f>
        <v>0</v>
      </c>
    </row>
    <row r="70" spans="1:13" s="1" customFormat="1" ht="19.5" hidden="1" customHeight="1" thickBot="1" x14ac:dyDescent="0.3">
      <c r="A70" s="1">
        <f>A84*A52</f>
        <v>0</v>
      </c>
      <c r="C70" s="11" t="str">
        <f>"Identifikačné údaje "&amp;IF(COUNT([1]summary!$I$71:$I$80)=0,"navrhovateľa:","dodávateľa:")</f>
        <v>Identifikačné údaje dodávateľa:</v>
      </c>
      <c r="D70" s="12"/>
      <c r="E70" s="12"/>
      <c r="F70" s="12"/>
      <c r="G70" s="13"/>
    </row>
    <row r="71" spans="1:13" s="1" customFormat="1" ht="19.5" hidden="1" customHeight="1" x14ac:dyDescent="0.25">
      <c r="A71" s="1">
        <f>A84*A52</f>
        <v>0</v>
      </c>
      <c r="C71" s="14" t="s">
        <v>2</v>
      </c>
      <c r="D71" s="15"/>
      <c r="E71" s="16"/>
      <c r="F71" s="17"/>
      <c r="G71" s="18"/>
    </row>
    <row r="72" spans="1:13" s="1" customFormat="1" ht="39" hidden="1" customHeight="1" x14ac:dyDescent="0.25">
      <c r="A72" s="1">
        <f>A84*A52</f>
        <v>0</v>
      </c>
      <c r="C72" s="19" t="s">
        <v>3</v>
      </c>
      <c r="D72" s="20"/>
      <c r="E72" s="21"/>
      <c r="F72" s="22"/>
      <c r="G72" s="23"/>
    </row>
    <row r="73" spans="1:13" s="1" customFormat="1" ht="19.5" hidden="1" customHeight="1" x14ac:dyDescent="0.25">
      <c r="A73" s="1">
        <f>A84*A52</f>
        <v>0</v>
      </c>
      <c r="C73" s="24" t="s">
        <v>4</v>
      </c>
      <c r="D73" s="25"/>
      <c r="E73" s="21"/>
      <c r="F73" s="22"/>
      <c r="G73" s="23"/>
    </row>
    <row r="74" spans="1:13" s="1" customFormat="1" ht="19.5" hidden="1" customHeight="1" x14ac:dyDescent="0.25">
      <c r="A74" s="1">
        <f>A84*A52</f>
        <v>0</v>
      </c>
      <c r="C74" s="24" t="s">
        <v>5</v>
      </c>
      <c r="D74" s="25"/>
      <c r="E74" s="21"/>
      <c r="F74" s="22"/>
      <c r="G74" s="23"/>
    </row>
    <row r="75" spans="1:13" s="1" customFormat="1" ht="30" hidden="1" customHeight="1" x14ac:dyDescent="0.25">
      <c r="A75" s="1">
        <f>A84</f>
        <v>0</v>
      </c>
      <c r="C75" s="26" t="s">
        <v>6</v>
      </c>
      <c r="D75" s="27"/>
      <c r="E75" s="21"/>
      <c r="F75" s="22"/>
      <c r="G75" s="23"/>
      <c r="M75" s="7"/>
    </row>
    <row r="76" spans="1:13" s="1" customFormat="1" ht="19.5" hidden="1" customHeight="1" x14ac:dyDescent="0.25">
      <c r="A76" s="1">
        <f>A84*A52</f>
        <v>0</v>
      </c>
      <c r="C76" s="24" t="s">
        <v>7</v>
      </c>
      <c r="D76" s="25"/>
      <c r="E76" s="21"/>
      <c r="F76" s="22"/>
      <c r="G76" s="23"/>
    </row>
    <row r="77" spans="1:13" s="1" customFormat="1" ht="19.5" hidden="1" customHeight="1" x14ac:dyDescent="0.25">
      <c r="A77" s="1">
        <f>A84*A52</f>
        <v>0</v>
      </c>
      <c r="C77" s="24" t="s">
        <v>8</v>
      </c>
      <c r="D77" s="25"/>
      <c r="E77" s="21"/>
      <c r="F77" s="22"/>
      <c r="G77" s="23"/>
    </row>
    <row r="78" spans="1:13" s="1" customFormat="1" ht="19.5" hidden="1" customHeight="1" x14ac:dyDescent="0.25">
      <c r="A78" s="1">
        <f>A84*A52</f>
        <v>0</v>
      </c>
      <c r="C78" s="24" t="s">
        <v>9</v>
      </c>
      <c r="D78" s="25"/>
      <c r="E78" s="21"/>
      <c r="F78" s="22"/>
      <c r="G78" s="23"/>
    </row>
    <row r="79" spans="1:13" s="1" customFormat="1" ht="19.5" hidden="1" customHeight="1" x14ac:dyDescent="0.25">
      <c r="A79" s="1">
        <f>A84*A52</f>
        <v>0</v>
      </c>
      <c r="C79" s="24" t="s">
        <v>10</v>
      </c>
      <c r="D79" s="25"/>
      <c r="E79" s="21"/>
      <c r="F79" s="22"/>
      <c r="G79" s="23"/>
    </row>
    <row r="80" spans="1:13" s="1" customFormat="1" ht="19.5" hidden="1" customHeight="1" x14ac:dyDescent="0.25">
      <c r="A80" s="1">
        <f>A84*A52</f>
        <v>0</v>
      </c>
      <c r="C80" s="24" t="s">
        <v>11</v>
      </c>
      <c r="D80" s="25"/>
      <c r="E80" s="21"/>
      <c r="F80" s="22"/>
      <c r="G80" s="23"/>
    </row>
    <row r="81" spans="1:11" s="1" customFormat="1" ht="19.5" hidden="1" customHeight="1" thickBot="1" x14ac:dyDescent="0.3">
      <c r="A81" s="1">
        <f>A84*A52</f>
        <v>0</v>
      </c>
      <c r="C81" s="28" t="s">
        <v>12</v>
      </c>
      <c r="D81" s="29"/>
      <c r="E81" s="30"/>
      <c r="F81" s="31"/>
      <c r="G81" s="32"/>
    </row>
    <row r="82" spans="1:11" hidden="1" x14ac:dyDescent="0.25">
      <c r="A82" s="1">
        <f>A84*A52</f>
        <v>0</v>
      </c>
    </row>
    <row r="83" spans="1:11" hidden="1" x14ac:dyDescent="0.25">
      <c r="A83" s="1">
        <f>A84*A52</f>
        <v>0</v>
      </c>
    </row>
    <row r="84" spans="1:11" hidden="1" x14ac:dyDescent="0.25">
      <c r="A84">
        <f>IF(D84&lt;&gt;"",1,0)</f>
        <v>0</v>
      </c>
      <c r="B84" s="33" t="s">
        <v>35</v>
      </c>
      <c r="C84" s="33"/>
      <c r="D84" s="106" t="str">
        <f>IF([1]summary!$B$38&lt;&gt;"",[1]summary!$B$38,"")</f>
        <v/>
      </c>
      <c r="E84" s="106"/>
      <c r="F84" s="106"/>
      <c r="G84" s="106"/>
      <c r="H84" s="106"/>
      <c r="I84" s="106"/>
      <c r="J84" s="106"/>
      <c r="K84" s="35"/>
    </row>
    <row r="85" spans="1:11" hidden="1" x14ac:dyDescent="0.25">
      <c r="A85" s="1">
        <f>A84</f>
        <v>0</v>
      </c>
    </row>
    <row r="86" spans="1:11" ht="54.95" hidden="1" customHeight="1" thickBot="1" x14ac:dyDescent="0.3">
      <c r="A86" s="1">
        <f>A84</f>
        <v>0</v>
      </c>
      <c r="B86" s="107" t="s">
        <v>15</v>
      </c>
      <c r="C86" s="108"/>
      <c r="D86" s="109"/>
      <c r="E86" s="110" t="s">
        <v>36</v>
      </c>
      <c r="F86" s="111"/>
      <c r="G86" s="40" t="s">
        <v>37</v>
      </c>
      <c r="H86" s="39" t="s">
        <v>16</v>
      </c>
      <c r="I86" s="40" t="s">
        <v>17</v>
      </c>
      <c r="J86" s="112" t="s">
        <v>18</v>
      </c>
      <c r="K86" s="112" t="s">
        <v>19</v>
      </c>
    </row>
    <row r="87" spans="1:11" ht="25.5" hidden="1" customHeight="1" x14ac:dyDescent="0.25">
      <c r="A87" s="1">
        <f>A84</f>
        <v>0</v>
      </c>
      <c r="B87" s="42" t="s">
        <v>38</v>
      </c>
      <c r="C87" s="63"/>
      <c r="D87" s="64"/>
      <c r="E87" s="65"/>
      <c r="F87" s="66"/>
      <c r="G87" s="67" t="s">
        <v>39</v>
      </c>
      <c r="H87" s="45"/>
      <c r="I87" s="46"/>
      <c r="J87" s="47" t="str">
        <f t="shared" ref="J87:J94" si="1">IF(AND(H87&lt;&gt;"",I87&lt;&gt;""),H87*I87,"")</f>
        <v/>
      </c>
      <c r="K87" s="48" t="str">
        <f>IF(J87&lt;&gt;"",J87*IF(E75="platiteľ DPH",1.2,1),"")</f>
        <v/>
      </c>
    </row>
    <row r="88" spans="1:11" ht="25.5" hidden="1" customHeight="1" x14ac:dyDescent="0.25">
      <c r="A88" s="1">
        <f>A84</f>
        <v>0</v>
      </c>
      <c r="B88" s="49"/>
      <c r="C88" s="68"/>
      <c r="D88" s="69"/>
      <c r="E88" s="70"/>
      <c r="F88" s="71"/>
      <c r="G88" s="72" t="s">
        <v>39</v>
      </c>
      <c r="H88" s="52"/>
      <c r="I88" s="53"/>
      <c r="J88" s="54" t="str">
        <f t="shared" si="1"/>
        <v/>
      </c>
      <c r="K88" s="55" t="str">
        <f>IF(J88&lt;&gt;"",J88*IF(E75="platiteľ DPH",1.2,1),"")</f>
        <v/>
      </c>
    </row>
    <row r="89" spans="1:11" ht="25.5" hidden="1" customHeight="1" thickBot="1" x14ac:dyDescent="0.3">
      <c r="A89" s="1">
        <f>A84</f>
        <v>0</v>
      </c>
      <c r="B89" s="56"/>
      <c r="C89" s="73"/>
      <c r="D89" s="74"/>
      <c r="E89" s="75"/>
      <c r="F89" s="76"/>
      <c r="G89" s="77" t="s">
        <v>39</v>
      </c>
      <c r="H89" s="59"/>
      <c r="I89" s="60"/>
      <c r="J89" s="61" t="str">
        <f t="shared" si="1"/>
        <v/>
      </c>
      <c r="K89" s="62" t="str">
        <f>IF(J89&lt;&gt;"",J89*IF(E75="platiteľ DPH",1.2,1),"")</f>
        <v/>
      </c>
    </row>
    <row r="90" spans="1:11" ht="25.5" hidden="1" customHeight="1" x14ac:dyDescent="0.25">
      <c r="A90" s="1">
        <f>A84</f>
        <v>0</v>
      </c>
      <c r="B90" s="42" t="s">
        <v>20</v>
      </c>
      <c r="C90" s="63"/>
      <c r="D90" s="64"/>
      <c r="E90" s="65"/>
      <c r="F90" s="66"/>
      <c r="G90" s="67" t="s">
        <v>39</v>
      </c>
      <c r="H90" s="45"/>
      <c r="I90" s="46"/>
      <c r="J90" s="47" t="str">
        <f t="shared" si="1"/>
        <v/>
      </c>
      <c r="K90" s="48" t="str">
        <f>IF(J90&lt;&gt;"",J90*IF(E75="platiteľ DPH",1.2,1),"")</f>
        <v/>
      </c>
    </row>
    <row r="91" spans="1:11" ht="25.5" hidden="1" customHeight="1" x14ac:dyDescent="0.25">
      <c r="A91" s="1">
        <f>A84</f>
        <v>0</v>
      </c>
      <c r="B91" s="49"/>
      <c r="C91" s="68"/>
      <c r="D91" s="69"/>
      <c r="E91" s="70"/>
      <c r="F91" s="71"/>
      <c r="G91" s="72" t="s">
        <v>39</v>
      </c>
      <c r="H91" s="52"/>
      <c r="I91" s="53"/>
      <c r="J91" s="54" t="str">
        <f t="shared" si="1"/>
        <v/>
      </c>
      <c r="K91" s="55" t="str">
        <f>IF(J91&lt;&gt;"",J91*IF(E75="platiteľ DPH",1.2,1),"")</f>
        <v/>
      </c>
    </row>
    <row r="92" spans="1:11" ht="25.5" hidden="1" customHeight="1" thickBot="1" x14ac:dyDescent="0.3">
      <c r="A92" s="1">
        <f>A84</f>
        <v>0</v>
      </c>
      <c r="B92" s="56"/>
      <c r="C92" s="73"/>
      <c r="D92" s="74"/>
      <c r="E92" s="75"/>
      <c r="F92" s="76"/>
      <c r="G92" s="77" t="s">
        <v>39</v>
      </c>
      <c r="H92" s="59"/>
      <c r="I92" s="60"/>
      <c r="J92" s="61" t="str">
        <f t="shared" si="1"/>
        <v/>
      </c>
      <c r="K92" s="62" t="str">
        <f>IF(J92&lt;&gt;"",J92*IF(E75="platiteľ DPH",1.2,1),"")</f>
        <v/>
      </c>
    </row>
    <row r="93" spans="1:11" ht="25.5" hidden="1" customHeight="1" x14ac:dyDescent="0.25">
      <c r="A93" s="1">
        <f>A84</f>
        <v>0</v>
      </c>
      <c r="B93" s="42" t="s">
        <v>21</v>
      </c>
      <c r="C93" s="63"/>
      <c r="D93" s="64" t="s">
        <v>22</v>
      </c>
      <c r="E93" s="78" t="s">
        <v>23</v>
      </c>
      <c r="F93" s="79"/>
      <c r="G93" s="67" t="s">
        <v>23</v>
      </c>
      <c r="H93" s="45"/>
      <c r="I93" s="46">
        <v>1</v>
      </c>
      <c r="J93" s="80" t="str">
        <f t="shared" si="1"/>
        <v/>
      </c>
      <c r="K93" s="81" t="str">
        <f>IF(J93&lt;&gt;"",J93*IF(E75="platiteľ DPH",1.2,1),"")</f>
        <v/>
      </c>
    </row>
    <row r="94" spans="1:11" ht="25.5" hidden="1" customHeight="1" thickBot="1" x14ac:dyDescent="0.3">
      <c r="A94" s="1">
        <f>A84</f>
        <v>0</v>
      </c>
      <c r="B94" s="56"/>
      <c r="C94" s="73"/>
      <c r="D94" s="74" t="s">
        <v>24</v>
      </c>
      <c r="E94" s="82" t="s">
        <v>23</v>
      </c>
      <c r="F94" s="83"/>
      <c r="G94" s="77" t="s">
        <v>23</v>
      </c>
      <c r="H94" s="59"/>
      <c r="I94" s="60">
        <v>1</v>
      </c>
      <c r="J94" s="61" t="str">
        <f t="shared" si="1"/>
        <v/>
      </c>
      <c r="K94" s="62" t="str">
        <f>IF(J94&lt;&gt;"",J94*IF(E75="platiteľ DPH",1.2,1),"")</f>
        <v/>
      </c>
    </row>
    <row r="95" spans="1:11" ht="25.5" hidden="1" customHeight="1" thickBot="1" x14ac:dyDescent="0.3">
      <c r="A95" s="1">
        <f>A84</f>
        <v>0</v>
      </c>
      <c r="B95" s="84"/>
      <c r="C95" s="85"/>
      <c r="D95" s="85"/>
      <c r="E95" s="85"/>
      <c r="F95" s="85"/>
      <c r="G95" s="85"/>
      <c r="H95" s="86"/>
      <c r="I95" s="86" t="s">
        <v>40</v>
      </c>
      <c r="J95" s="88" t="str">
        <f>IF(SUM(J87:J94)&gt;0,SUM(J87:J94),"")</f>
        <v/>
      </c>
      <c r="K95" s="88" t="str">
        <f>IF(SUM(K87:K94)&gt;0,SUM(K87:K94),"")</f>
        <v/>
      </c>
    </row>
    <row r="96" spans="1:11" hidden="1" x14ac:dyDescent="0.25">
      <c r="A96" s="1">
        <f>A84</f>
        <v>0</v>
      </c>
      <c r="B96" s="89" t="s">
        <v>26</v>
      </c>
    </row>
    <row r="97" spans="1:13" hidden="1" x14ac:dyDescent="0.25">
      <c r="A97" s="1">
        <f>A84</f>
        <v>0</v>
      </c>
    </row>
    <row r="98" spans="1:13" hidden="1" x14ac:dyDescent="0.25">
      <c r="A98" s="1">
        <f>A84</f>
        <v>0</v>
      </c>
    </row>
    <row r="99" spans="1:13" hidden="1" x14ac:dyDescent="0.25">
      <c r="A99" s="1">
        <f>A84*IF(COUNT([1]summary!$I$71:$I$80)=0,1,0)</f>
        <v>0</v>
      </c>
      <c r="C99" s="90" t="s">
        <v>27</v>
      </c>
      <c r="D99" s="91"/>
      <c r="E99" s="91"/>
      <c r="F99" s="91"/>
      <c r="G99" s="91"/>
      <c r="H99" s="91"/>
      <c r="I99" s="91"/>
      <c r="J99" s="92"/>
    </row>
    <row r="100" spans="1:13" hidden="1" x14ac:dyDescent="0.25">
      <c r="A100" s="1">
        <f>A99</f>
        <v>0</v>
      </c>
      <c r="C100" s="93"/>
      <c r="D100" s="94"/>
      <c r="E100" s="94"/>
      <c r="F100" s="94"/>
      <c r="G100" s="94"/>
      <c r="H100" s="94"/>
      <c r="I100" s="94"/>
      <c r="J100" s="95"/>
    </row>
    <row r="101" spans="1:13" hidden="1" x14ac:dyDescent="0.25">
      <c r="A101" s="1">
        <f>A99</f>
        <v>0</v>
      </c>
    </row>
    <row r="102" spans="1:13" hidden="1" x14ac:dyDescent="0.25">
      <c r="A102" s="1">
        <f>A99</f>
        <v>0</v>
      </c>
    </row>
    <row r="103" spans="1:13" hidden="1" x14ac:dyDescent="0.25">
      <c r="A103" s="1">
        <f>A84*IF([1]summary!$F$12='Príloha č. 2'!M103,1,0)</f>
        <v>0</v>
      </c>
      <c r="B103" s="96" t="s">
        <v>41</v>
      </c>
      <c r="C103" s="96"/>
      <c r="D103" s="96"/>
      <c r="E103" s="96"/>
      <c r="F103" s="96"/>
      <c r="G103" s="96"/>
      <c r="H103" s="96"/>
      <c r="I103" s="96"/>
      <c r="J103" s="96"/>
      <c r="K103" s="96"/>
      <c r="M103" s="7" t="s">
        <v>29</v>
      </c>
    </row>
    <row r="104" spans="1:13" hidden="1" x14ac:dyDescent="0.25">
      <c r="A104" s="1">
        <f>A103</f>
        <v>0</v>
      </c>
    </row>
    <row r="105" spans="1:13" ht="15" hidden="1" customHeight="1" x14ac:dyDescent="0.25">
      <c r="A105" s="1">
        <f>A103</f>
        <v>0</v>
      </c>
      <c r="B105" s="10" t="s">
        <v>42</v>
      </c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3" hidden="1" x14ac:dyDescent="0.25">
      <c r="A106" s="1">
        <f>A103</f>
        <v>0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3" hidden="1" x14ac:dyDescent="0.25">
      <c r="A107" s="1">
        <f>A103</f>
        <v>0</v>
      </c>
    </row>
    <row r="108" spans="1:13" hidden="1" x14ac:dyDescent="0.25">
      <c r="A108" s="1">
        <f>A109</f>
        <v>0</v>
      </c>
    </row>
    <row r="109" spans="1:13" hidden="1" x14ac:dyDescent="0.25">
      <c r="A109" s="1">
        <f>A84*IF(COUNT([1]summary!$I$71:$I$80)=0,IF([1]summary!$G$20="všetky predmety spolu",0,1),IF([1]summary!$E$58="cenové ponuky komplexne",0,1))</f>
        <v>0</v>
      </c>
      <c r="C109" s="97" t="s">
        <v>31</v>
      </c>
      <c r="D109" s="98"/>
    </row>
    <row r="110" spans="1:13" s="99" customFormat="1" hidden="1" x14ac:dyDescent="0.25">
      <c r="A110" s="1">
        <f>A109</f>
        <v>0</v>
      </c>
      <c r="C110" s="97"/>
    </row>
    <row r="111" spans="1:13" s="99" customFormat="1" ht="15" hidden="1" customHeight="1" x14ac:dyDescent="0.25">
      <c r="A111" s="1">
        <f>A109</f>
        <v>0</v>
      </c>
      <c r="C111" s="97" t="s">
        <v>32</v>
      </c>
      <c r="D111" s="98"/>
      <c r="G111" s="100"/>
      <c r="H111" s="100"/>
      <c r="I111" s="100"/>
      <c r="J111" s="100"/>
      <c r="K111" s="100"/>
    </row>
    <row r="112" spans="1:13" s="99" customFormat="1" hidden="1" x14ac:dyDescent="0.25">
      <c r="A112" s="1">
        <f>A109</f>
        <v>0</v>
      </c>
      <c r="F112" s="101"/>
      <c r="G112" s="102" t="str">
        <f>"podpis a pečiatka "&amp;IF(COUNT([1]summary!$I$71:$I$80)=0,"navrhovateľa","dodávateľa")</f>
        <v>podpis a pečiatka dodávateľa</v>
      </c>
      <c r="H112" s="102"/>
      <c r="I112" s="102"/>
      <c r="J112" s="102"/>
      <c r="K112" s="102"/>
    </row>
    <row r="113" spans="1:13" s="99" customFormat="1" hidden="1" x14ac:dyDescent="0.25">
      <c r="A113" s="1">
        <f>A109</f>
        <v>0</v>
      </c>
      <c r="F113" s="101"/>
      <c r="G113" s="103"/>
      <c r="H113" s="103"/>
      <c r="I113" s="103"/>
      <c r="J113" s="103"/>
      <c r="K113" s="103"/>
    </row>
    <row r="114" spans="1:13" ht="15" hidden="1" customHeight="1" x14ac:dyDescent="0.25">
      <c r="A114" s="1">
        <f>A109*IF(COUNT([1]summary!$I$71:$I$80)=0,1,0)</f>
        <v>0</v>
      </c>
      <c r="B114" s="104" t="s">
        <v>33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105"/>
    </row>
    <row r="115" spans="1:13" hidden="1" x14ac:dyDescent="0.25">
      <c r="A115" s="1">
        <f>A114</f>
        <v>0</v>
      </c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5"/>
    </row>
    <row r="116" spans="1:13" ht="15" hidden="1" customHeight="1" x14ac:dyDescent="0.25">
      <c r="A116" s="1">
        <f>A109*IF(A114=1,0,1)</f>
        <v>0</v>
      </c>
      <c r="B116" s="104" t="s">
        <v>34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5"/>
    </row>
    <row r="117" spans="1:13" hidden="1" x14ac:dyDescent="0.25">
      <c r="A117" s="1">
        <f>A116</f>
        <v>0</v>
      </c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5"/>
    </row>
    <row r="118" spans="1:13" s="1" customFormat="1" ht="21" hidden="1" x14ac:dyDescent="0.25">
      <c r="A118" s="1">
        <f>A141*A109</f>
        <v>0</v>
      </c>
      <c r="B118" s="3"/>
      <c r="C118" s="4"/>
      <c r="D118" s="4"/>
      <c r="E118" s="4"/>
      <c r="F118" s="4"/>
      <c r="G118" s="4"/>
      <c r="H118" s="4"/>
      <c r="I118" s="4"/>
      <c r="J118" s="5" t="str">
        <f>IF(COUNT([1]summary!$I$71:$I$80)=0,'[1]Výzva na prieskum trhu'!$C$135,'[1]Výzva na predloženie CP'!$B$332)</f>
        <v xml:space="preserve">Príloha č. 2: </v>
      </c>
      <c r="K118" s="5"/>
    </row>
    <row r="119" spans="1:13" s="1" customFormat="1" ht="23.25" hidden="1" x14ac:dyDescent="0.25">
      <c r="A119" s="1">
        <f>A141*A109</f>
        <v>0</v>
      </c>
      <c r="B119" s="6" t="str">
        <f>IF(COUNT([1]summary!$I$71:$I$80)=0,'[1]Výzva na prieskum trhu'!$B$2,'[1]Výzva na predloženie CP'!$B$2)</f>
        <v>Výzva na predloženie cenovej ponuky</v>
      </c>
      <c r="C119" s="6"/>
      <c r="D119" s="6"/>
      <c r="E119" s="6"/>
      <c r="F119" s="6"/>
      <c r="G119" s="6"/>
      <c r="H119" s="6"/>
      <c r="I119" s="6"/>
      <c r="J119" s="6"/>
      <c r="K119" s="6"/>
      <c r="M119" s="7"/>
    </row>
    <row r="120" spans="1:13" s="1" customFormat="1" hidden="1" x14ac:dyDescent="0.25">
      <c r="A120" s="1">
        <f>A141*A109</f>
        <v>0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M120" s="7"/>
    </row>
    <row r="121" spans="1:13" s="1" customFormat="1" ht="23.25" hidden="1" x14ac:dyDescent="0.25">
      <c r="A121" s="1">
        <f>A141*A109</f>
        <v>0</v>
      </c>
      <c r="B121" s="6" t="str">
        <f>IF(COUNT([1]summary!$I$71:$I$80)=0,'[1]Výzva na prieskum trhu'!$E$135,'[1]Výzva na predloženie CP'!$E$332)</f>
        <v>Návrh na plnenie kritérií</v>
      </c>
      <c r="C121" s="6"/>
      <c r="D121" s="6"/>
      <c r="E121" s="6"/>
      <c r="F121" s="6"/>
      <c r="G121" s="6"/>
      <c r="H121" s="6"/>
      <c r="I121" s="6"/>
      <c r="J121" s="6"/>
      <c r="K121" s="6"/>
      <c r="M121" s="7"/>
    </row>
    <row r="122" spans="1:13" hidden="1" x14ac:dyDescent="0.25">
      <c r="A122" s="1">
        <f>A141*A109</f>
        <v>0</v>
      </c>
    </row>
    <row r="123" spans="1:13" ht="15" hidden="1" customHeight="1" x14ac:dyDescent="0.25">
      <c r="A123" s="1">
        <f>A141*A109</f>
        <v>0</v>
      </c>
      <c r="B123" s="10" t="s">
        <v>1</v>
      </c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3" hidden="1" x14ac:dyDescent="0.25">
      <c r="A124" s="1">
        <f>A141*A109</f>
        <v>0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3" hidden="1" x14ac:dyDescent="0.25">
      <c r="A125" s="1">
        <f>A141*A109</f>
        <v>0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3" hidden="1" x14ac:dyDescent="0.25">
      <c r="A126" s="1">
        <f>A141*A109</f>
        <v>0</v>
      </c>
    </row>
    <row r="127" spans="1:13" s="1" customFormat="1" ht="19.5" hidden="1" customHeight="1" thickBot="1" x14ac:dyDescent="0.3">
      <c r="A127" s="1">
        <f>A141*A109</f>
        <v>0</v>
      </c>
      <c r="C127" s="11" t="str">
        <f>"Identifikačné údaje "&amp;IF(OR([1]summary!$K$41="",[1]summary!$K$41&gt;=[1]summary!$K$39),"navrhovateľa:","dodávateľa:")</f>
        <v>Identifikačné údaje navrhovateľa:</v>
      </c>
      <c r="D127" s="12"/>
      <c r="E127" s="12"/>
      <c r="F127" s="12"/>
      <c r="G127" s="13"/>
    </row>
    <row r="128" spans="1:13" s="1" customFormat="1" ht="19.5" hidden="1" customHeight="1" x14ac:dyDescent="0.25">
      <c r="A128" s="1">
        <f>A141*A109</f>
        <v>0</v>
      </c>
      <c r="C128" s="14" t="s">
        <v>2</v>
      </c>
      <c r="D128" s="15"/>
      <c r="E128" s="16"/>
      <c r="F128" s="17"/>
      <c r="G128" s="18"/>
    </row>
    <row r="129" spans="1:13" s="1" customFormat="1" ht="39" hidden="1" customHeight="1" x14ac:dyDescent="0.25">
      <c r="A129" s="1">
        <f>A141*A109</f>
        <v>0</v>
      </c>
      <c r="C129" s="19" t="s">
        <v>3</v>
      </c>
      <c r="D129" s="20"/>
      <c r="E129" s="21"/>
      <c r="F129" s="22"/>
      <c r="G129" s="23"/>
    </row>
    <row r="130" spans="1:13" s="1" customFormat="1" ht="19.5" hidden="1" customHeight="1" x14ac:dyDescent="0.25">
      <c r="A130" s="1">
        <f>A141*A109</f>
        <v>0</v>
      </c>
      <c r="C130" s="24" t="s">
        <v>4</v>
      </c>
      <c r="D130" s="25"/>
      <c r="E130" s="21"/>
      <c r="F130" s="22"/>
      <c r="G130" s="23"/>
    </row>
    <row r="131" spans="1:13" s="1" customFormat="1" ht="19.5" hidden="1" customHeight="1" x14ac:dyDescent="0.25">
      <c r="A131" s="1">
        <f>A141*A109</f>
        <v>0</v>
      </c>
      <c r="C131" s="24" t="s">
        <v>5</v>
      </c>
      <c r="D131" s="25"/>
      <c r="E131" s="21"/>
      <c r="F131" s="22"/>
      <c r="G131" s="23"/>
    </row>
    <row r="132" spans="1:13" s="1" customFormat="1" ht="30" hidden="1" customHeight="1" x14ac:dyDescent="0.25">
      <c r="A132" s="1">
        <f>A141</f>
        <v>0</v>
      </c>
      <c r="C132" s="26" t="s">
        <v>6</v>
      </c>
      <c r="D132" s="27"/>
      <c r="E132" s="21"/>
      <c r="F132" s="22"/>
      <c r="G132" s="23"/>
      <c r="M132" s="7"/>
    </row>
    <row r="133" spans="1:13" s="1" customFormat="1" ht="19.5" hidden="1" customHeight="1" x14ac:dyDescent="0.25">
      <c r="A133" s="1">
        <f>A141*A109</f>
        <v>0</v>
      </c>
      <c r="C133" s="24" t="s">
        <v>7</v>
      </c>
      <c r="D133" s="25"/>
      <c r="E133" s="21"/>
      <c r="F133" s="22"/>
      <c r="G133" s="23"/>
    </row>
    <row r="134" spans="1:13" s="1" customFormat="1" ht="19.5" hidden="1" customHeight="1" x14ac:dyDescent="0.25">
      <c r="A134" s="1">
        <f>A141*A109</f>
        <v>0</v>
      </c>
      <c r="C134" s="24" t="s">
        <v>8</v>
      </c>
      <c r="D134" s="25"/>
      <c r="E134" s="21"/>
      <c r="F134" s="22"/>
      <c r="G134" s="23"/>
    </row>
    <row r="135" spans="1:13" s="1" customFormat="1" ht="19.5" hidden="1" customHeight="1" x14ac:dyDescent="0.25">
      <c r="A135" s="1">
        <f>A141*A109</f>
        <v>0</v>
      </c>
      <c r="C135" s="24" t="s">
        <v>9</v>
      </c>
      <c r="D135" s="25"/>
      <c r="E135" s="21"/>
      <c r="F135" s="22"/>
      <c r="G135" s="23"/>
    </row>
    <row r="136" spans="1:13" s="1" customFormat="1" ht="19.5" hidden="1" customHeight="1" x14ac:dyDescent="0.25">
      <c r="A136" s="1">
        <f>A141*A109</f>
        <v>0</v>
      </c>
      <c r="C136" s="24" t="s">
        <v>10</v>
      </c>
      <c r="D136" s="25"/>
      <c r="E136" s="21"/>
      <c r="F136" s="22"/>
      <c r="G136" s="23"/>
    </row>
    <row r="137" spans="1:13" s="1" customFormat="1" ht="19.5" hidden="1" customHeight="1" x14ac:dyDescent="0.25">
      <c r="A137" s="1">
        <f>A141*A109</f>
        <v>0</v>
      </c>
      <c r="C137" s="24" t="s">
        <v>11</v>
      </c>
      <c r="D137" s="25"/>
      <c r="E137" s="21"/>
      <c r="F137" s="22"/>
      <c r="G137" s="23"/>
    </row>
    <row r="138" spans="1:13" s="1" customFormat="1" ht="19.5" hidden="1" customHeight="1" thickBot="1" x14ac:dyDescent="0.3">
      <c r="A138" s="1">
        <f>A141*A109</f>
        <v>0</v>
      </c>
      <c r="C138" s="28" t="s">
        <v>12</v>
      </c>
      <c r="D138" s="29"/>
      <c r="E138" s="30"/>
      <c r="F138" s="31"/>
      <c r="G138" s="32"/>
    </row>
    <row r="139" spans="1:13" hidden="1" x14ac:dyDescent="0.25">
      <c r="A139" s="1">
        <f>A141*A109</f>
        <v>0</v>
      </c>
    </row>
    <row r="140" spans="1:13" hidden="1" x14ac:dyDescent="0.25">
      <c r="A140" s="1">
        <f>A141*A109</f>
        <v>0</v>
      </c>
    </row>
    <row r="141" spans="1:13" hidden="1" x14ac:dyDescent="0.25">
      <c r="A141">
        <f>IF(D141&lt;&gt;"",1,0)</f>
        <v>0</v>
      </c>
      <c r="B141" s="33" t="s">
        <v>35</v>
      </c>
      <c r="C141" s="33"/>
      <c r="D141" s="106" t="str">
        <f>IF([1]summary!$B$39&lt;&gt;"",[1]summary!$B$39,"")</f>
        <v/>
      </c>
      <c r="E141" s="106"/>
      <c r="F141" s="106"/>
      <c r="G141" s="106"/>
      <c r="H141" s="106"/>
      <c r="I141" s="106"/>
      <c r="J141" s="106"/>
      <c r="K141" s="35"/>
    </row>
    <row r="142" spans="1:13" hidden="1" x14ac:dyDescent="0.25">
      <c r="A142" s="1">
        <f>A141</f>
        <v>0</v>
      </c>
    </row>
    <row r="143" spans="1:13" ht="54.95" hidden="1" customHeight="1" thickBot="1" x14ac:dyDescent="0.3">
      <c r="A143" s="1">
        <f>A141</f>
        <v>0</v>
      </c>
      <c r="B143" s="107" t="s">
        <v>15</v>
      </c>
      <c r="C143" s="108"/>
      <c r="D143" s="109"/>
      <c r="E143" s="110" t="s">
        <v>36</v>
      </c>
      <c r="F143" s="111"/>
      <c r="G143" s="40" t="s">
        <v>37</v>
      </c>
      <c r="H143" s="39" t="s">
        <v>16</v>
      </c>
      <c r="I143" s="40" t="s">
        <v>17</v>
      </c>
      <c r="J143" s="112" t="s">
        <v>18</v>
      </c>
      <c r="K143" s="112" t="s">
        <v>19</v>
      </c>
    </row>
    <row r="144" spans="1:13" ht="25.5" hidden="1" customHeight="1" x14ac:dyDescent="0.25">
      <c r="A144" s="1">
        <f>A141</f>
        <v>0</v>
      </c>
      <c r="B144" s="42" t="s">
        <v>38</v>
      </c>
      <c r="C144" s="63"/>
      <c r="D144" s="64"/>
      <c r="E144" s="65"/>
      <c r="F144" s="66"/>
      <c r="G144" s="67" t="s">
        <v>39</v>
      </c>
      <c r="H144" s="45"/>
      <c r="I144" s="46"/>
      <c r="J144" s="47" t="str">
        <f t="shared" ref="J144:J151" si="2">IF(AND(H144&lt;&gt;"",I144&lt;&gt;""),H144*I144,"")</f>
        <v/>
      </c>
      <c r="K144" s="48" t="str">
        <f>IF(J144&lt;&gt;"",J144*IF(E132="platiteľ DPH",1.2,1),"")</f>
        <v/>
      </c>
    </row>
    <row r="145" spans="1:13" ht="25.5" hidden="1" customHeight="1" x14ac:dyDescent="0.25">
      <c r="A145" s="1">
        <f>A141</f>
        <v>0</v>
      </c>
      <c r="B145" s="49"/>
      <c r="C145" s="68"/>
      <c r="D145" s="69"/>
      <c r="E145" s="70"/>
      <c r="F145" s="71"/>
      <c r="G145" s="72" t="s">
        <v>39</v>
      </c>
      <c r="H145" s="52"/>
      <c r="I145" s="53"/>
      <c r="J145" s="54" t="str">
        <f t="shared" si="2"/>
        <v/>
      </c>
      <c r="K145" s="55" t="str">
        <f>IF(J145&lt;&gt;"",J145*IF(E132="platiteľ DPH",1.2,1),"")</f>
        <v/>
      </c>
    </row>
    <row r="146" spans="1:13" ht="25.5" hidden="1" customHeight="1" thickBot="1" x14ac:dyDescent="0.3">
      <c r="A146" s="1">
        <f>A141</f>
        <v>0</v>
      </c>
      <c r="B146" s="56"/>
      <c r="C146" s="73"/>
      <c r="D146" s="74"/>
      <c r="E146" s="75"/>
      <c r="F146" s="76"/>
      <c r="G146" s="77" t="s">
        <v>39</v>
      </c>
      <c r="H146" s="59"/>
      <c r="I146" s="60"/>
      <c r="J146" s="61" t="str">
        <f t="shared" si="2"/>
        <v/>
      </c>
      <c r="K146" s="62" t="str">
        <f>IF(J146&lt;&gt;"",J146*IF(E132="platiteľ DPH",1.2,1),"")</f>
        <v/>
      </c>
    </row>
    <row r="147" spans="1:13" ht="25.5" hidden="1" customHeight="1" x14ac:dyDescent="0.25">
      <c r="A147" s="1">
        <f>A141</f>
        <v>0</v>
      </c>
      <c r="B147" s="42" t="s">
        <v>20</v>
      </c>
      <c r="C147" s="63"/>
      <c r="D147" s="64"/>
      <c r="E147" s="65"/>
      <c r="F147" s="66"/>
      <c r="G147" s="67" t="s">
        <v>39</v>
      </c>
      <c r="H147" s="45"/>
      <c r="I147" s="46"/>
      <c r="J147" s="47" t="str">
        <f t="shared" si="2"/>
        <v/>
      </c>
      <c r="K147" s="48" t="str">
        <f>IF(J147&lt;&gt;"",J147*IF(E132="platiteľ DPH",1.2,1),"")</f>
        <v/>
      </c>
    </row>
    <row r="148" spans="1:13" ht="25.5" hidden="1" customHeight="1" x14ac:dyDescent="0.25">
      <c r="A148" s="1">
        <f>A141</f>
        <v>0</v>
      </c>
      <c r="B148" s="49"/>
      <c r="C148" s="68"/>
      <c r="D148" s="69"/>
      <c r="E148" s="70"/>
      <c r="F148" s="71"/>
      <c r="G148" s="72" t="s">
        <v>39</v>
      </c>
      <c r="H148" s="52"/>
      <c r="I148" s="53"/>
      <c r="J148" s="54" t="str">
        <f t="shared" si="2"/>
        <v/>
      </c>
      <c r="K148" s="55" t="str">
        <f>IF(J148&lt;&gt;"",J148*IF(E132="platiteľ DPH",1.2,1),"")</f>
        <v/>
      </c>
    </row>
    <row r="149" spans="1:13" ht="25.5" hidden="1" customHeight="1" thickBot="1" x14ac:dyDescent="0.3">
      <c r="A149" s="1">
        <f>A141</f>
        <v>0</v>
      </c>
      <c r="B149" s="56"/>
      <c r="C149" s="73"/>
      <c r="D149" s="74"/>
      <c r="E149" s="75"/>
      <c r="F149" s="76"/>
      <c r="G149" s="77" t="s">
        <v>39</v>
      </c>
      <c r="H149" s="59"/>
      <c r="I149" s="60"/>
      <c r="J149" s="61" t="str">
        <f t="shared" si="2"/>
        <v/>
      </c>
      <c r="K149" s="62" t="str">
        <f>IF(J149&lt;&gt;"",J149*IF(E132="platiteľ DPH",1.2,1),"")</f>
        <v/>
      </c>
    </row>
    <row r="150" spans="1:13" ht="25.5" hidden="1" customHeight="1" x14ac:dyDescent="0.25">
      <c r="A150" s="1">
        <f>A141</f>
        <v>0</v>
      </c>
      <c r="B150" s="42" t="s">
        <v>21</v>
      </c>
      <c r="C150" s="63"/>
      <c r="D150" s="64" t="s">
        <v>22</v>
      </c>
      <c r="E150" s="78" t="s">
        <v>23</v>
      </c>
      <c r="F150" s="79"/>
      <c r="G150" s="67" t="s">
        <v>23</v>
      </c>
      <c r="H150" s="45"/>
      <c r="I150" s="46">
        <v>1</v>
      </c>
      <c r="J150" s="80" t="str">
        <f t="shared" si="2"/>
        <v/>
      </c>
      <c r="K150" s="81" t="str">
        <f>IF(J150&lt;&gt;"",J150*IF(E132="platiteľ DPH",1.2,1),"")</f>
        <v/>
      </c>
    </row>
    <row r="151" spans="1:13" ht="25.5" hidden="1" customHeight="1" thickBot="1" x14ac:dyDescent="0.3">
      <c r="A151" s="1">
        <f>A141</f>
        <v>0</v>
      </c>
      <c r="B151" s="56"/>
      <c r="C151" s="73"/>
      <c r="D151" s="74" t="s">
        <v>24</v>
      </c>
      <c r="E151" s="82" t="s">
        <v>23</v>
      </c>
      <c r="F151" s="83"/>
      <c r="G151" s="77" t="s">
        <v>23</v>
      </c>
      <c r="H151" s="59"/>
      <c r="I151" s="60">
        <v>1</v>
      </c>
      <c r="J151" s="61" t="str">
        <f t="shared" si="2"/>
        <v/>
      </c>
      <c r="K151" s="62" t="str">
        <f>IF(J151&lt;&gt;"",J151*IF(E132="platiteľ DPH",1.2,1),"")</f>
        <v/>
      </c>
    </row>
    <row r="152" spans="1:13" ht="25.5" hidden="1" customHeight="1" thickBot="1" x14ac:dyDescent="0.3">
      <c r="A152" s="1">
        <f>A141</f>
        <v>0</v>
      </c>
      <c r="B152" s="84"/>
      <c r="C152" s="85"/>
      <c r="D152" s="85"/>
      <c r="E152" s="85"/>
      <c r="F152" s="85"/>
      <c r="G152" s="85"/>
      <c r="H152" s="86"/>
      <c r="I152" s="86" t="s">
        <v>40</v>
      </c>
      <c r="J152" s="88" t="str">
        <f>IF(SUM(J144:J151)&gt;0,SUM(J144:J151),"")</f>
        <v/>
      </c>
      <c r="K152" s="88" t="str">
        <f>IF(SUM(K144:K151)&gt;0,SUM(K144:K151),"")</f>
        <v/>
      </c>
    </row>
    <row r="153" spans="1:13" hidden="1" x14ac:dyDescent="0.25">
      <c r="A153" s="1">
        <f>A141</f>
        <v>0</v>
      </c>
      <c r="B153" s="89" t="s">
        <v>26</v>
      </c>
    </row>
    <row r="154" spans="1:13" hidden="1" x14ac:dyDescent="0.25">
      <c r="A154" s="1">
        <f>A141</f>
        <v>0</v>
      </c>
    </row>
    <row r="155" spans="1:13" hidden="1" x14ac:dyDescent="0.25">
      <c r="A155" s="1">
        <f>A141</f>
        <v>0</v>
      </c>
    </row>
    <row r="156" spans="1:13" hidden="1" x14ac:dyDescent="0.25">
      <c r="A156" s="1">
        <f>A141*IF(COUNT([1]summary!$I$71:$I$80)=0,1,0)</f>
        <v>0</v>
      </c>
      <c r="C156" s="90" t="s">
        <v>27</v>
      </c>
      <c r="D156" s="91"/>
      <c r="E156" s="91"/>
      <c r="F156" s="91"/>
      <c r="G156" s="91"/>
      <c r="H156" s="91"/>
      <c r="I156" s="91"/>
      <c r="J156" s="92"/>
    </row>
    <row r="157" spans="1:13" hidden="1" x14ac:dyDescent="0.25">
      <c r="A157" s="1">
        <f>A156</f>
        <v>0</v>
      </c>
      <c r="C157" s="93"/>
      <c r="D157" s="94"/>
      <c r="E157" s="94"/>
      <c r="F157" s="94"/>
      <c r="G157" s="94"/>
      <c r="H157" s="94"/>
      <c r="I157" s="94"/>
      <c r="J157" s="95"/>
    </row>
    <row r="158" spans="1:13" hidden="1" x14ac:dyDescent="0.25">
      <c r="A158" s="1">
        <f>A156</f>
        <v>0</v>
      </c>
    </row>
    <row r="159" spans="1:13" hidden="1" x14ac:dyDescent="0.25">
      <c r="A159" s="1">
        <f>A156</f>
        <v>0</v>
      </c>
    </row>
    <row r="160" spans="1:13" hidden="1" x14ac:dyDescent="0.25">
      <c r="A160" s="1">
        <f>A141*IF([1]summary!$F$12='Príloha č. 2'!M160,1,0)</f>
        <v>0</v>
      </c>
      <c r="B160" s="96" t="s">
        <v>41</v>
      </c>
      <c r="C160" s="96"/>
      <c r="D160" s="96"/>
      <c r="E160" s="96"/>
      <c r="F160" s="96"/>
      <c r="G160" s="96"/>
      <c r="H160" s="96"/>
      <c r="I160" s="96"/>
      <c r="J160" s="96"/>
      <c r="K160" s="96"/>
      <c r="M160" s="7" t="s">
        <v>29</v>
      </c>
    </row>
    <row r="161" spans="1:13" hidden="1" x14ac:dyDescent="0.25">
      <c r="A161" s="1">
        <f>A160</f>
        <v>0</v>
      </c>
    </row>
    <row r="162" spans="1:13" ht="15" hidden="1" customHeight="1" x14ac:dyDescent="0.25">
      <c r="A162" s="1">
        <f>A160</f>
        <v>0</v>
      </c>
      <c r="B162" s="10" t="s">
        <v>42</v>
      </c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3" hidden="1" x14ac:dyDescent="0.25">
      <c r="A163" s="1">
        <f>A160</f>
        <v>0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3" hidden="1" x14ac:dyDescent="0.25">
      <c r="A164" s="1">
        <f>A160</f>
        <v>0</v>
      </c>
    </row>
    <row r="165" spans="1:13" hidden="1" x14ac:dyDescent="0.25">
      <c r="A165" s="1">
        <f>A166</f>
        <v>0</v>
      </c>
    </row>
    <row r="166" spans="1:13" hidden="1" x14ac:dyDescent="0.25">
      <c r="A166" s="1">
        <f>A141*IF(COUNT([1]summary!$I$71:$I$80)=0,IF([1]summary!$G$20="všetky predmety spolu",0,1),IF([1]summary!$E$58="cenové ponuky komplexne",0,1))</f>
        <v>0</v>
      </c>
      <c r="C166" s="97" t="s">
        <v>31</v>
      </c>
      <c r="D166" s="98"/>
    </row>
    <row r="167" spans="1:13" s="99" customFormat="1" hidden="1" x14ac:dyDescent="0.25">
      <c r="A167" s="1">
        <f>A166</f>
        <v>0</v>
      </c>
      <c r="C167" s="97"/>
    </row>
    <row r="168" spans="1:13" s="99" customFormat="1" ht="15" hidden="1" customHeight="1" x14ac:dyDescent="0.25">
      <c r="A168" s="1">
        <f>A166</f>
        <v>0</v>
      </c>
      <c r="C168" s="97" t="s">
        <v>32</v>
      </c>
      <c r="D168" s="98"/>
      <c r="G168" s="100"/>
      <c r="H168" s="100"/>
      <c r="I168" s="100"/>
      <c r="J168" s="100"/>
      <c r="K168" s="100"/>
    </row>
    <row r="169" spans="1:13" s="99" customFormat="1" hidden="1" x14ac:dyDescent="0.25">
      <c r="A169" s="1">
        <f>A166</f>
        <v>0</v>
      </c>
      <c r="F169" s="101"/>
      <c r="G169" s="102" t="str">
        <f>"podpis a pečiatka "&amp;IF(COUNT([1]summary!$I$71:$I$80)=0,"navrhovateľa","dodávateľa")</f>
        <v>podpis a pečiatka dodávateľa</v>
      </c>
      <c r="H169" s="102"/>
      <c r="I169" s="102"/>
      <c r="J169" s="102"/>
      <c r="K169" s="102"/>
    </row>
    <row r="170" spans="1:13" s="99" customFormat="1" hidden="1" x14ac:dyDescent="0.25">
      <c r="A170" s="1">
        <f>A166</f>
        <v>0</v>
      </c>
      <c r="F170" s="101"/>
      <c r="G170" s="103"/>
      <c r="H170" s="103"/>
      <c r="I170" s="103"/>
      <c r="J170" s="103"/>
      <c r="K170" s="103"/>
    </row>
    <row r="171" spans="1:13" ht="15" hidden="1" customHeight="1" x14ac:dyDescent="0.25">
      <c r="A171" s="1">
        <f>A166*IF(COUNT([1]summary!$I$71:$I$80)=0,1,0)</f>
        <v>0</v>
      </c>
      <c r="B171" s="104" t="s">
        <v>33</v>
      </c>
      <c r="C171" s="104"/>
      <c r="D171" s="104"/>
      <c r="E171" s="104"/>
      <c r="F171" s="104"/>
      <c r="G171" s="104"/>
      <c r="H171" s="104"/>
      <c r="I171" s="104"/>
      <c r="J171" s="104"/>
      <c r="K171" s="104"/>
      <c r="L171" s="105"/>
    </row>
    <row r="172" spans="1:13" hidden="1" x14ac:dyDescent="0.25">
      <c r="A172" s="1">
        <f>A171</f>
        <v>0</v>
      </c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5"/>
    </row>
    <row r="173" spans="1:13" ht="15" hidden="1" customHeight="1" x14ac:dyDescent="0.25">
      <c r="A173" s="1">
        <f>A166*IF(A171=1,0,1)</f>
        <v>0</v>
      </c>
      <c r="B173" s="104" t="s">
        <v>34</v>
      </c>
      <c r="C173" s="104"/>
      <c r="D173" s="104"/>
      <c r="E173" s="104"/>
      <c r="F173" s="104"/>
      <c r="G173" s="104"/>
      <c r="H173" s="104"/>
      <c r="I173" s="104"/>
      <c r="J173" s="104"/>
      <c r="K173" s="104"/>
      <c r="L173" s="105"/>
    </row>
    <row r="174" spans="1:13" hidden="1" x14ac:dyDescent="0.25">
      <c r="A174" s="1">
        <f>A173</f>
        <v>0</v>
      </c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5"/>
    </row>
    <row r="175" spans="1:13" s="1" customFormat="1" ht="21" hidden="1" x14ac:dyDescent="0.25">
      <c r="A175" s="1">
        <f>A198*A166</f>
        <v>0</v>
      </c>
      <c r="B175" s="3"/>
      <c r="C175" s="4"/>
      <c r="D175" s="4"/>
      <c r="E175" s="4"/>
      <c r="F175" s="4"/>
      <c r="G175" s="4"/>
      <c r="H175" s="4"/>
      <c r="I175" s="4"/>
      <c r="J175" s="5" t="str">
        <f>IF(COUNT([1]summary!$I$71:$I$80)=0,'[1]Výzva na prieskum trhu'!$C$135,'[1]Výzva na predloženie CP'!$B$332)</f>
        <v xml:space="preserve">Príloha č. 2: </v>
      </c>
      <c r="K175" s="5"/>
    </row>
    <row r="176" spans="1:13" s="1" customFormat="1" ht="23.25" hidden="1" x14ac:dyDescent="0.25">
      <c r="A176" s="1">
        <f>A198*A166</f>
        <v>0</v>
      </c>
      <c r="B176" s="6" t="str">
        <f>IF(COUNT([1]summary!$I$71:$I$80)=0,'[1]Výzva na prieskum trhu'!$B$2,'[1]Výzva na predloženie CP'!$B$2)</f>
        <v>Výzva na predloženie cenovej ponuky</v>
      </c>
      <c r="C176" s="6"/>
      <c r="D176" s="6"/>
      <c r="E176" s="6"/>
      <c r="F176" s="6"/>
      <c r="G176" s="6"/>
      <c r="H176" s="6"/>
      <c r="I176" s="6"/>
      <c r="J176" s="6"/>
      <c r="K176" s="6"/>
      <c r="M176" s="7"/>
    </row>
    <row r="177" spans="1:13" s="1" customFormat="1" hidden="1" x14ac:dyDescent="0.25">
      <c r="A177" s="1">
        <f>A198*A166</f>
        <v>0</v>
      </c>
      <c r="B177" s="8"/>
      <c r="C177" s="8"/>
      <c r="D177" s="8"/>
      <c r="E177" s="8"/>
      <c r="F177" s="8"/>
      <c r="G177" s="8"/>
      <c r="H177" s="8"/>
      <c r="I177" s="8"/>
      <c r="J177" s="8"/>
      <c r="K177" s="8"/>
      <c r="M177" s="7"/>
    </row>
    <row r="178" spans="1:13" s="1" customFormat="1" ht="23.25" hidden="1" x14ac:dyDescent="0.25">
      <c r="A178" s="1">
        <f>A198*A166</f>
        <v>0</v>
      </c>
      <c r="B178" s="6" t="str">
        <f>IF(COUNT([1]summary!$I$71:$I$80)=0,'[1]Výzva na prieskum trhu'!$E$135,'[1]Výzva na predloženie CP'!$E$332)</f>
        <v>Návrh na plnenie kritérií</v>
      </c>
      <c r="C178" s="6"/>
      <c r="D178" s="6"/>
      <c r="E178" s="6"/>
      <c r="F178" s="6"/>
      <c r="G178" s="6"/>
      <c r="H178" s="6"/>
      <c r="I178" s="6"/>
      <c r="J178" s="6"/>
      <c r="K178" s="6"/>
      <c r="M178" s="7"/>
    </row>
    <row r="179" spans="1:13" hidden="1" x14ac:dyDescent="0.25">
      <c r="A179" s="1">
        <f>A198*A166</f>
        <v>0</v>
      </c>
    </row>
    <row r="180" spans="1:13" ht="15" hidden="1" customHeight="1" x14ac:dyDescent="0.25">
      <c r="A180" s="1">
        <f>A198*A166</f>
        <v>0</v>
      </c>
      <c r="B180" s="10" t="s">
        <v>1</v>
      </c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3" hidden="1" x14ac:dyDescent="0.25">
      <c r="A181" s="1">
        <f>A198*A166</f>
        <v>0</v>
      </c>
      <c r="B181" s="10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3" hidden="1" x14ac:dyDescent="0.25">
      <c r="A182" s="1">
        <f>A198*A166</f>
        <v>0</v>
      </c>
      <c r="B182" s="10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3" hidden="1" x14ac:dyDescent="0.25">
      <c r="A183" s="1">
        <f>A198*A166</f>
        <v>0</v>
      </c>
    </row>
    <row r="184" spans="1:13" s="1" customFormat="1" ht="19.5" hidden="1" customHeight="1" thickBot="1" x14ac:dyDescent="0.3">
      <c r="A184" s="1">
        <f>A198*A166</f>
        <v>0</v>
      </c>
      <c r="C184" s="11" t="str">
        <f>"Identifikačné údaje "&amp;IF(OR([1]summary!$K$41="",[1]summary!$K$41&gt;=[1]summary!$K$39),"navrhovateľa:","dodávateľa:")</f>
        <v>Identifikačné údaje navrhovateľa:</v>
      </c>
      <c r="D184" s="12"/>
      <c r="E184" s="12"/>
      <c r="F184" s="12"/>
      <c r="G184" s="13"/>
    </row>
    <row r="185" spans="1:13" s="1" customFormat="1" ht="19.5" hidden="1" customHeight="1" x14ac:dyDescent="0.25">
      <c r="A185" s="1">
        <f>A198*A166</f>
        <v>0</v>
      </c>
      <c r="C185" s="14" t="s">
        <v>2</v>
      </c>
      <c r="D185" s="15"/>
      <c r="E185" s="16"/>
      <c r="F185" s="17"/>
      <c r="G185" s="18"/>
    </row>
    <row r="186" spans="1:13" s="1" customFormat="1" ht="39" hidden="1" customHeight="1" x14ac:dyDescent="0.25">
      <c r="A186" s="1">
        <f>A198*A166</f>
        <v>0</v>
      </c>
      <c r="C186" s="19" t="s">
        <v>3</v>
      </c>
      <c r="D186" s="20"/>
      <c r="E186" s="21"/>
      <c r="F186" s="22"/>
      <c r="G186" s="23"/>
    </row>
    <row r="187" spans="1:13" s="1" customFormat="1" ht="19.5" hidden="1" customHeight="1" x14ac:dyDescent="0.25">
      <c r="A187" s="1">
        <f>A198*A166</f>
        <v>0</v>
      </c>
      <c r="C187" s="24" t="s">
        <v>4</v>
      </c>
      <c r="D187" s="25"/>
      <c r="E187" s="21"/>
      <c r="F187" s="22"/>
      <c r="G187" s="23"/>
    </row>
    <row r="188" spans="1:13" s="1" customFormat="1" ht="19.5" hidden="1" customHeight="1" x14ac:dyDescent="0.25">
      <c r="A188" s="1">
        <f>A198*A166</f>
        <v>0</v>
      </c>
      <c r="C188" s="24" t="s">
        <v>5</v>
      </c>
      <c r="D188" s="25"/>
      <c r="E188" s="21"/>
      <c r="F188" s="22"/>
      <c r="G188" s="23"/>
    </row>
    <row r="189" spans="1:13" s="1" customFormat="1" ht="30" hidden="1" customHeight="1" x14ac:dyDescent="0.25">
      <c r="A189" s="1">
        <f>A198</f>
        <v>0</v>
      </c>
      <c r="C189" s="26" t="s">
        <v>6</v>
      </c>
      <c r="D189" s="27"/>
      <c r="E189" s="21"/>
      <c r="F189" s="22"/>
      <c r="G189" s="23"/>
      <c r="M189" s="7"/>
    </row>
    <row r="190" spans="1:13" s="1" customFormat="1" ht="19.5" hidden="1" customHeight="1" x14ac:dyDescent="0.25">
      <c r="A190" s="1">
        <f>A198*A166</f>
        <v>0</v>
      </c>
      <c r="C190" s="24" t="s">
        <v>7</v>
      </c>
      <c r="D190" s="25"/>
      <c r="E190" s="21"/>
      <c r="F190" s="22"/>
      <c r="G190" s="23"/>
    </row>
    <row r="191" spans="1:13" s="1" customFormat="1" ht="19.5" hidden="1" customHeight="1" x14ac:dyDescent="0.25">
      <c r="A191" s="1">
        <f>A198*A166</f>
        <v>0</v>
      </c>
      <c r="C191" s="24" t="s">
        <v>8</v>
      </c>
      <c r="D191" s="25"/>
      <c r="E191" s="21"/>
      <c r="F191" s="22"/>
      <c r="G191" s="23"/>
    </row>
    <row r="192" spans="1:13" s="1" customFormat="1" ht="19.5" hidden="1" customHeight="1" x14ac:dyDescent="0.25">
      <c r="A192" s="1">
        <f>A198*A166</f>
        <v>0</v>
      </c>
      <c r="C192" s="24" t="s">
        <v>9</v>
      </c>
      <c r="D192" s="25"/>
      <c r="E192" s="21"/>
      <c r="F192" s="22"/>
      <c r="G192" s="23"/>
    </row>
    <row r="193" spans="1:11" s="1" customFormat="1" ht="19.5" hidden="1" customHeight="1" x14ac:dyDescent="0.25">
      <c r="A193" s="1">
        <f>A198*A166</f>
        <v>0</v>
      </c>
      <c r="C193" s="24" t="s">
        <v>10</v>
      </c>
      <c r="D193" s="25"/>
      <c r="E193" s="21"/>
      <c r="F193" s="22"/>
      <c r="G193" s="23"/>
    </row>
    <row r="194" spans="1:11" s="1" customFormat="1" ht="19.5" hidden="1" customHeight="1" x14ac:dyDescent="0.25">
      <c r="A194" s="1">
        <f>A198*A166</f>
        <v>0</v>
      </c>
      <c r="C194" s="24" t="s">
        <v>11</v>
      </c>
      <c r="D194" s="25"/>
      <c r="E194" s="21"/>
      <c r="F194" s="22"/>
      <c r="G194" s="23"/>
    </row>
    <row r="195" spans="1:11" s="1" customFormat="1" ht="19.5" hidden="1" customHeight="1" thickBot="1" x14ac:dyDescent="0.3">
      <c r="A195" s="1">
        <f>A198*A166</f>
        <v>0</v>
      </c>
      <c r="C195" s="28" t="s">
        <v>12</v>
      </c>
      <c r="D195" s="29"/>
      <c r="E195" s="30"/>
      <c r="F195" s="31"/>
      <c r="G195" s="32"/>
    </row>
    <row r="196" spans="1:11" hidden="1" x14ac:dyDescent="0.25">
      <c r="A196" s="1">
        <f>A198*A166</f>
        <v>0</v>
      </c>
    </row>
    <row r="197" spans="1:11" hidden="1" x14ac:dyDescent="0.25">
      <c r="A197" s="1">
        <f>A198*A166</f>
        <v>0</v>
      </c>
    </row>
    <row r="198" spans="1:11" hidden="1" x14ac:dyDescent="0.25">
      <c r="A198">
        <f>IF(D198&lt;&gt;"",1,0)</f>
        <v>0</v>
      </c>
      <c r="B198" s="33" t="s">
        <v>35</v>
      </c>
      <c r="C198" s="33"/>
      <c r="D198" s="106" t="str">
        <f>IF([1]summary!$B$40&lt;&gt;"",[1]summary!$B$40,"")</f>
        <v/>
      </c>
      <c r="E198" s="106"/>
      <c r="F198" s="106"/>
      <c r="G198" s="106"/>
      <c r="H198" s="106"/>
      <c r="I198" s="106"/>
      <c r="J198" s="106"/>
      <c r="K198" s="35"/>
    </row>
    <row r="199" spans="1:11" hidden="1" x14ac:dyDescent="0.25">
      <c r="A199" s="1">
        <f>A198</f>
        <v>0</v>
      </c>
    </row>
    <row r="200" spans="1:11" ht="54.95" hidden="1" customHeight="1" thickBot="1" x14ac:dyDescent="0.3">
      <c r="A200" s="1">
        <f>A198</f>
        <v>0</v>
      </c>
      <c r="B200" s="107" t="s">
        <v>15</v>
      </c>
      <c r="C200" s="108"/>
      <c r="D200" s="109"/>
      <c r="E200" s="110" t="s">
        <v>36</v>
      </c>
      <c r="F200" s="111"/>
      <c r="G200" s="40" t="s">
        <v>37</v>
      </c>
      <c r="H200" s="39" t="s">
        <v>16</v>
      </c>
      <c r="I200" s="40" t="s">
        <v>17</v>
      </c>
      <c r="J200" s="112" t="s">
        <v>18</v>
      </c>
      <c r="K200" s="112" t="s">
        <v>19</v>
      </c>
    </row>
    <row r="201" spans="1:11" ht="25.5" hidden="1" customHeight="1" x14ac:dyDescent="0.25">
      <c r="A201" s="1">
        <f>A198</f>
        <v>0</v>
      </c>
      <c r="B201" s="42" t="s">
        <v>38</v>
      </c>
      <c r="C201" s="63"/>
      <c r="D201" s="64"/>
      <c r="E201" s="65"/>
      <c r="F201" s="66"/>
      <c r="G201" s="67" t="s">
        <v>39</v>
      </c>
      <c r="H201" s="45"/>
      <c r="I201" s="46"/>
      <c r="J201" s="47" t="str">
        <f t="shared" ref="J201:J208" si="3">IF(AND(H201&lt;&gt;"",I201&lt;&gt;""),H201*I201,"")</f>
        <v/>
      </c>
      <c r="K201" s="48" t="str">
        <f>IF(J201&lt;&gt;"",J201*IF(E189="platiteľ DPH",1.2,1),"")</f>
        <v/>
      </c>
    </row>
    <row r="202" spans="1:11" ht="25.5" hidden="1" customHeight="1" x14ac:dyDescent="0.25">
      <c r="A202" s="1">
        <f>A198</f>
        <v>0</v>
      </c>
      <c r="B202" s="49"/>
      <c r="C202" s="68"/>
      <c r="D202" s="69"/>
      <c r="E202" s="70"/>
      <c r="F202" s="71"/>
      <c r="G202" s="72" t="s">
        <v>39</v>
      </c>
      <c r="H202" s="52"/>
      <c r="I202" s="53"/>
      <c r="J202" s="54" t="str">
        <f t="shared" si="3"/>
        <v/>
      </c>
      <c r="K202" s="55" t="str">
        <f>IF(J202&lt;&gt;"",J202*IF(E189="platiteľ DPH",1.2,1),"")</f>
        <v/>
      </c>
    </row>
    <row r="203" spans="1:11" ht="25.5" hidden="1" customHeight="1" thickBot="1" x14ac:dyDescent="0.3">
      <c r="A203" s="1">
        <f>A198</f>
        <v>0</v>
      </c>
      <c r="B203" s="56"/>
      <c r="C203" s="73"/>
      <c r="D203" s="74"/>
      <c r="E203" s="75"/>
      <c r="F203" s="76"/>
      <c r="G203" s="77" t="s">
        <v>39</v>
      </c>
      <c r="H203" s="59"/>
      <c r="I203" s="60"/>
      <c r="J203" s="61" t="str">
        <f t="shared" si="3"/>
        <v/>
      </c>
      <c r="K203" s="62" t="str">
        <f>IF(J203&lt;&gt;"",J203*IF(E189="platiteľ DPH",1.2,1),"")</f>
        <v/>
      </c>
    </row>
    <row r="204" spans="1:11" ht="25.5" hidden="1" customHeight="1" x14ac:dyDescent="0.25">
      <c r="A204" s="1">
        <f>A198</f>
        <v>0</v>
      </c>
      <c r="B204" s="42" t="s">
        <v>20</v>
      </c>
      <c r="C204" s="63"/>
      <c r="D204" s="64"/>
      <c r="E204" s="65"/>
      <c r="F204" s="66"/>
      <c r="G204" s="67" t="s">
        <v>39</v>
      </c>
      <c r="H204" s="45"/>
      <c r="I204" s="46"/>
      <c r="J204" s="47" t="str">
        <f t="shared" si="3"/>
        <v/>
      </c>
      <c r="K204" s="48" t="str">
        <f>IF(J204&lt;&gt;"",J204*IF(E189="platiteľ DPH",1.2,1),"")</f>
        <v/>
      </c>
    </row>
    <row r="205" spans="1:11" ht="25.5" hidden="1" customHeight="1" x14ac:dyDescent="0.25">
      <c r="A205" s="1">
        <f>A198</f>
        <v>0</v>
      </c>
      <c r="B205" s="49"/>
      <c r="C205" s="68"/>
      <c r="D205" s="69"/>
      <c r="E205" s="70"/>
      <c r="F205" s="71"/>
      <c r="G205" s="72" t="s">
        <v>39</v>
      </c>
      <c r="H205" s="52"/>
      <c r="I205" s="53"/>
      <c r="J205" s="54" t="str">
        <f t="shared" si="3"/>
        <v/>
      </c>
      <c r="K205" s="55" t="str">
        <f>IF(J205&lt;&gt;"",J205*IF(E189="platiteľ DPH",1.2,1),"")</f>
        <v/>
      </c>
    </row>
    <row r="206" spans="1:11" ht="25.5" hidden="1" customHeight="1" thickBot="1" x14ac:dyDescent="0.3">
      <c r="A206" s="1">
        <f>A198</f>
        <v>0</v>
      </c>
      <c r="B206" s="56"/>
      <c r="C206" s="73"/>
      <c r="D206" s="74"/>
      <c r="E206" s="75"/>
      <c r="F206" s="76"/>
      <c r="G206" s="77" t="s">
        <v>39</v>
      </c>
      <c r="H206" s="59"/>
      <c r="I206" s="60"/>
      <c r="J206" s="61" t="str">
        <f t="shared" si="3"/>
        <v/>
      </c>
      <c r="K206" s="62" t="str">
        <f>IF(J206&lt;&gt;"",J206*IF(E189="platiteľ DPH",1.2,1),"")</f>
        <v/>
      </c>
    </row>
    <row r="207" spans="1:11" ht="25.5" hidden="1" customHeight="1" x14ac:dyDescent="0.25">
      <c r="A207" s="1">
        <f>A198</f>
        <v>0</v>
      </c>
      <c r="B207" s="42" t="s">
        <v>21</v>
      </c>
      <c r="C207" s="63"/>
      <c r="D207" s="64" t="s">
        <v>22</v>
      </c>
      <c r="E207" s="78" t="s">
        <v>23</v>
      </c>
      <c r="F207" s="79"/>
      <c r="G207" s="67" t="s">
        <v>23</v>
      </c>
      <c r="H207" s="45"/>
      <c r="I207" s="46">
        <v>1</v>
      </c>
      <c r="J207" s="80" t="str">
        <f t="shared" si="3"/>
        <v/>
      </c>
      <c r="K207" s="81" t="str">
        <f>IF(J207&lt;&gt;"",J207*IF(E189="platiteľ DPH",1.2,1),"")</f>
        <v/>
      </c>
    </row>
    <row r="208" spans="1:11" ht="25.5" hidden="1" customHeight="1" thickBot="1" x14ac:dyDescent="0.3">
      <c r="A208" s="1">
        <f>A198</f>
        <v>0</v>
      </c>
      <c r="B208" s="56"/>
      <c r="C208" s="73"/>
      <c r="D208" s="74" t="s">
        <v>24</v>
      </c>
      <c r="E208" s="82" t="s">
        <v>23</v>
      </c>
      <c r="F208" s="83"/>
      <c r="G208" s="77" t="s">
        <v>23</v>
      </c>
      <c r="H208" s="59"/>
      <c r="I208" s="60">
        <v>1</v>
      </c>
      <c r="J208" s="61" t="str">
        <f t="shared" si="3"/>
        <v/>
      </c>
      <c r="K208" s="62" t="str">
        <f>IF(J208&lt;&gt;"",J208*IF(E189="platiteľ DPH",1.2,1),"")</f>
        <v/>
      </c>
    </row>
    <row r="209" spans="1:13" ht="25.5" hidden="1" customHeight="1" thickBot="1" x14ac:dyDescent="0.3">
      <c r="A209" s="1">
        <f>A198</f>
        <v>0</v>
      </c>
      <c r="B209" s="84"/>
      <c r="C209" s="85"/>
      <c r="D209" s="85"/>
      <c r="E209" s="85"/>
      <c r="F209" s="85"/>
      <c r="G209" s="85"/>
      <c r="H209" s="86"/>
      <c r="I209" s="86" t="s">
        <v>40</v>
      </c>
      <c r="J209" s="88" t="str">
        <f>IF(SUM(J201:J208)&gt;0,SUM(J201:J208),"")</f>
        <v/>
      </c>
      <c r="K209" s="88" t="str">
        <f>IF(SUM(K201:K208)&gt;0,SUM(K201:K208),"")</f>
        <v/>
      </c>
    </row>
    <row r="210" spans="1:13" hidden="1" x14ac:dyDescent="0.25">
      <c r="A210" s="1">
        <f>A198</f>
        <v>0</v>
      </c>
      <c r="B210" s="89" t="s">
        <v>26</v>
      </c>
    </row>
    <row r="211" spans="1:13" hidden="1" x14ac:dyDescent="0.25">
      <c r="A211" s="1">
        <f>A198</f>
        <v>0</v>
      </c>
    </row>
    <row r="212" spans="1:13" hidden="1" x14ac:dyDescent="0.25">
      <c r="A212" s="1">
        <f>A198</f>
        <v>0</v>
      </c>
    </row>
    <row r="213" spans="1:13" hidden="1" x14ac:dyDescent="0.25">
      <c r="A213" s="1">
        <f>A198*IF(COUNT([1]summary!$I$71:$I$80)=0,1,0)</f>
        <v>0</v>
      </c>
      <c r="C213" s="90" t="s">
        <v>27</v>
      </c>
      <c r="D213" s="91"/>
      <c r="E213" s="91"/>
      <c r="F213" s="91"/>
      <c r="G213" s="91"/>
      <c r="H213" s="91"/>
      <c r="I213" s="91"/>
      <c r="J213" s="92"/>
    </row>
    <row r="214" spans="1:13" hidden="1" x14ac:dyDescent="0.25">
      <c r="A214" s="1">
        <f>A213</f>
        <v>0</v>
      </c>
      <c r="C214" s="93"/>
      <c r="D214" s="94"/>
      <c r="E214" s="94"/>
      <c r="F214" s="94"/>
      <c r="G214" s="94"/>
      <c r="H214" s="94"/>
      <c r="I214" s="94"/>
      <c r="J214" s="95"/>
    </row>
    <row r="215" spans="1:13" hidden="1" x14ac:dyDescent="0.25">
      <c r="A215" s="1">
        <f>A213</f>
        <v>0</v>
      </c>
    </row>
    <row r="216" spans="1:13" hidden="1" x14ac:dyDescent="0.25">
      <c r="A216" s="1">
        <f>A213</f>
        <v>0</v>
      </c>
    </row>
    <row r="217" spans="1:13" hidden="1" x14ac:dyDescent="0.25">
      <c r="A217" s="1">
        <f>A198*IF([1]summary!$F$12='Príloha č. 2'!M217,1,0)</f>
        <v>0</v>
      </c>
      <c r="B217" s="96" t="s">
        <v>41</v>
      </c>
      <c r="C217" s="96"/>
      <c r="D217" s="96"/>
      <c r="E217" s="96"/>
      <c r="F217" s="96"/>
      <c r="G217" s="96"/>
      <c r="H217" s="96"/>
      <c r="I217" s="96"/>
      <c r="J217" s="96"/>
      <c r="K217" s="96"/>
      <c r="M217" s="7" t="s">
        <v>29</v>
      </c>
    </row>
    <row r="218" spans="1:13" hidden="1" x14ac:dyDescent="0.25">
      <c r="A218" s="1">
        <f>A217</f>
        <v>0</v>
      </c>
    </row>
    <row r="219" spans="1:13" ht="15" hidden="1" customHeight="1" x14ac:dyDescent="0.25">
      <c r="A219" s="1">
        <f>A217</f>
        <v>0</v>
      </c>
      <c r="B219" s="10" t="s">
        <v>42</v>
      </c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3" hidden="1" x14ac:dyDescent="0.25">
      <c r="A220" s="1">
        <f>A217</f>
        <v>0</v>
      </c>
      <c r="B220" s="10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3" hidden="1" x14ac:dyDescent="0.25">
      <c r="A221" s="1">
        <f>A217</f>
        <v>0</v>
      </c>
    </row>
    <row r="222" spans="1:13" hidden="1" x14ac:dyDescent="0.25">
      <c r="A222" s="1">
        <f>A223</f>
        <v>0</v>
      </c>
    </row>
    <row r="223" spans="1:13" hidden="1" x14ac:dyDescent="0.25">
      <c r="A223" s="1">
        <f>A198*IF(COUNT([1]summary!$I$71:$I$80)=0,IF([1]summary!$G$20="všetky predmety spolu",0,1),IF([1]summary!$E$58="cenové ponuky komplexne",0,1))</f>
        <v>0</v>
      </c>
      <c r="C223" s="97" t="s">
        <v>31</v>
      </c>
      <c r="D223" s="98"/>
    </row>
    <row r="224" spans="1:13" s="99" customFormat="1" hidden="1" x14ac:dyDescent="0.25">
      <c r="A224" s="1">
        <f>A223</f>
        <v>0</v>
      </c>
      <c r="C224" s="97"/>
    </row>
    <row r="225" spans="1:13" s="99" customFormat="1" ht="15" hidden="1" customHeight="1" x14ac:dyDescent="0.25">
      <c r="A225" s="1">
        <f>A223</f>
        <v>0</v>
      </c>
      <c r="C225" s="97" t="s">
        <v>32</v>
      </c>
      <c r="D225" s="98"/>
      <c r="G225" s="100"/>
      <c r="H225" s="100"/>
      <c r="I225" s="100"/>
      <c r="J225" s="100"/>
      <c r="K225" s="100"/>
    </row>
    <row r="226" spans="1:13" s="99" customFormat="1" hidden="1" x14ac:dyDescent="0.25">
      <c r="A226" s="1">
        <f>A223</f>
        <v>0</v>
      </c>
      <c r="F226" s="101"/>
      <c r="G226" s="102" t="str">
        <f>"podpis a pečiatka "&amp;IF(COUNT([1]summary!$I$71:$I$80)=0,"navrhovateľa","dodávateľa")</f>
        <v>podpis a pečiatka dodávateľa</v>
      </c>
      <c r="H226" s="102"/>
      <c r="I226" s="102"/>
      <c r="J226" s="102"/>
      <c r="K226" s="102"/>
    </row>
    <row r="227" spans="1:13" s="99" customFormat="1" hidden="1" x14ac:dyDescent="0.25">
      <c r="A227" s="1">
        <f>A223</f>
        <v>0</v>
      </c>
      <c r="F227" s="101"/>
      <c r="G227" s="103"/>
      <c r="H227" s="103"/>
      <c r="I227" s="103"/>
      <c r="J227" s="103"/>
      <c r="K227" s="103"/>
    </row>
    <row r="228" spans="1:13" ht="15" hidden="1" customHeight="1" x14ac:dyDescent="0.25">
      <c r="A228" s="1">
        <f>A223*IF(COUNT([1]summary!$I$71:$I$80)=0,1,0)</f>
        <v>0</v>
      </c>
      <c r="B228" s="104" t="s">
        <v>33</v>
      </c>
      <c r="C228" s="104"/>
      <c r="D228" s="104"/>
      <c r="E228" s="104"/>
      <c r="F228" s="104"/>
      <c r="G228" s="104"/>
      <c r="H228" s="104"/>
      <c r="I228" s="104"/>
      <c r="J228" s="104"/>
      <c r="K228" s="104"/>
      <c r="L228" s="105"/>
    </row>
    <row r="229" spans="1:13" hidden="1" x14ac:dyDescent="0.25">
      <c r="A229" s="1">
        <f>A228</f>
        <v>0</v>
      </c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5"/>
    </row>
    <row r="230" spans="1:13" ht="15" hidden="1" customHeight="1" x14ac:dyDescent="0.25">
      <c r="A230" s="1">
        <f>A223*IF(A228=1,0,1)</f>
        <v>0</v>
      </c>
      <c r="B230" s="104" t="s">
        <v>34</v>
      </c>
      <c r="C230" s="104"/>
      <c r="D230" s="104"/>
      <c r="E230" s="104"/>
      <c r="F230" s="104"/>
      <c r="G230" s="104"/>
      <c r="H230" s="104"/>
      <c r="I230" s="104"/>
      <c r="J230" s="104"/>
      <c r="K230" s="104"/>
      <c r="L230" s="105"/>
    </row>
    <row r="231" spans="1:13" hidden="1" x14ac:dyDescent="0.25">
      <c r="A231" s="1">
        <f>A230</f>
        <v>0</v>
      </c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5"/>
    </row>
    <row r="232" spans="1:13" s="1" customFormat="1" ht="21" hidden="1" x14ac:dyDescent="0.25">
      <c r="A232" s="1">
        <f>A255*A223</f>
        <v>0</v>
      </c>
      <c r="B232" s="3"/>
      <c r="C232" s="4"/>
      <c r="D232" s="4"/>
      <c r="E232" s="4"/>
      <c r="F232" s="4"/>
      <c r="G232" s="4"/>
      <c r="H232" s="4"/>
      <c r="I232" s="4"/>
      <c r="J232" s="5" t="str">
        <f>IF(COUNT([1]summary!$I$71:$I$80)=0,'[1]Výzva na prieskum trhu'!$C$135,'[1]Výzva na predloženie CP'!$B$332)</f>
        <v xml:space="preserve">Príloha č. 2: </v>
      </c>
      <c r="K232" s="5"/>
    </row>
    <row r="233" spans="1:13" s="1" customFormat="1" ht="23.25" hidden="1" x14ac:dyDescent="0.25">
      <c r="A233" s="1">
        <f>A255*A223</f>
        <v>0</v>
      </c>
      <c r="B233" s="6" t="str">
        <f>IF(COUNT([1]summary!$I$71:$I$80)=0,'[1]Výzva na prieskum trhu'!$B$2,'[1]Výzva na predloženie CP'!$B$2)</f>
        <v>Výzva na predloženie cenovej ponuky</v>
      </c>
      <c r="C233" s="6"/>
      <c r="D233" s="6"/>
      <c r="E233" s="6"/>
      <c r="F233" s="6"/>
      <c r="G233" s="6"/>
      <c r="H233" s="6"/>
      <c r="I233" s="6"/>
      <c r="J233" s="6"/>
      <c r="K233" s="6"/>
      <c r="M233" s="7"/>
    </row>
    <row r="234" spans="1:13" s="1" customFormat="1" hidden="1" x14ac:dyDescent="0.25">
      <c r="A234" s="1">
        <f>A255*A223</f>
        <v>0</v>
      </c>
      <c r="B234" s="8"/>
      <c r="C234" s="8"/>
      <c r="D234" s="8"/>
      <c r="E234" s="8"/>
      <c r="F234" s="8"/>
      <c r="G234" s="8"/>
      <c r="H234" s="8"/>
      <c r="I234" s="8"/>
      <c r="J234" s="8"/>
      <c r="K234" s="8"/>
      <c r="M234" s="7"/>
    </row>
    <row r="235" spans="1:13" s="1" customFormat="1" ht="23.25" hidden="1" x14ac:dyDescent="0.25">
      <c r="A235" s="1">
        <f>A255*A223</f>
        <v>0</v>
      </c>
      <c r="B235" s="6" t="str">
        <f>IF(COUNT([1]summary!$I$71:$I$80)=0,'[1]Výzva na prieskum trhu'!$E$135,'[1]Výzva na predloženie CP'!$E$332)</f>
        <v>Návrh na plnenie kritérií</v>
      </c>
      <c r="C235" s="6"/>
      <c r="D235" s="6"/>
      <c r="E235" s="6"/>
      <c r="F235" s="6"/>
      <c r="G235" s="6"/>
      <c r="H235" s="6"/>
      <c r="I235" s="6"/>
      <c r="J235" s="6"/>
      <c r="K235" s="6"/>
      <c r="M235" s="7"/>
    </row>
    <row r="236" spans="1:13" hidden="1" x14ac:dyDescent="0.25">
      <c r="A236" s="1">
        <f>A255*A223</f>
        <v>0</v>
      </c>
    </row>
    <row r="237" spans="1:13" ht="15" hidden="1" customHeight="1" x14ac:dyDescent="0.25">
      <c r="A237" s="1">
        <f>A255*A223</f>
        <v>0</v>
      </c>
      <c r="B237" s="10" t="s">
        <v>1</v>
      </c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3" hidden="1" x14ac:dyDescent="0.25">
      <c r="A238" s="1">
        <f>A255*A223</f>
        <v>0</v>
      </c>
      <c r="B238" s="10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3" hidden="1" x14ac:dyDescent="0.25">
      <c r="A239" s="1">
        <f>A255*A223</f>
        <v>0</v>
      </c>
      <c r="B239" s="10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3" hidden="1" x14ac:dyDescent="0.25">
      <c r="A240" s="1">
        <f>A255*A223</f>
        <v>0</v>
      </c>
    </row>
    <row r="241" spans="1:13" s="1" customFormat="1" ht="19.5" hidden="1" customHeight="1" thickBot="1" x14ac:dyDescent="0.3">
      <c r="A241" s="1">
        <f>A255*A223</f>
        <v>0</v>
      </c>
      <c r="C241" s="11" t="str">
        <f>"Identifikačné údaje "&amp;IF(OR([1]summary!$K$41="",[1]summary!$K$41&gt;=[1]summary!$K$39),"navrhovateľa:","dodávateľa:")</f>
        <v>Identifikačné údaje navrhovateľa:</v>
      </c>
      <c r="D241" s="12"/>
      <c r="E241" s="12"/>
      <c r="F241" s="12"/>
      <c r="G241" s="13"/>
    </row>
    <row r="242" spans="1:13" s="1" customFormat="1" ht="19.5" hidden="1" customHeight="1" x14ac:dyDescent="0.25">
      <c r="A242" s="1">
        <f>A255*A223</f>
        <v>0</v>
      </c>
      <c r="C242" s="14" t="s">
        <v>2</v>
      </c>
      <c r="D242" s="15"/>
      <c r="E242" s="16"/>
      <c r="F242" s="17"/>
      <c r="G242" s="18"/>
    </row>
    <row r="243" spans="1:13" s="1" customFormat="1" ht="39" hidden="1" customHeight="1" x14ac:dyDescent="0.25">
      <c r="A243" s="1">
        <f>A255*A223</f>
        <v>0</v>
      </c>
      <c r="C243" s="19" t="s">
        <v>3</v>
      </c>
      <c r="D243" s="20"/>
      <c r="E243" s="21"/>
      <c r="F243" s="22"/>
      <c r="G243" s="23"/>
    </row>
    <row r="244" spans="1:13" s="1" customFormat="1" ht="19.5" hidden="1" customHeight="1" x14ac:dyDescent="0.25">
      <c r="A244" s="1">
        <f>A255*A223</f>
        <v>0</v>
      </c>
      <c r="C244" s="24" t="s">
        <v>4</v>
      </c>
      <c r="D244" s="25"/>
      <c r="E244" s="21"/>
      <c r="F244" s="22"/>
      <c r="G244" s="23"/>
    </row>
    <row r="245" spans="1:13" s="1" customFormat="1" ht="19.5" hidden="1" customHeight="1" x14ac:dyDescent="0.25">
      <c r="A245" s="1">
        <f>A255*A223</f>
        <v>0</v>
      </c>
      <c r="C245" s="24" t="s">
        <v>5</v>
      </c>
      <c r="D245" s="25"/>
      <c r="E245" s="21"/>
      <c r="F245" s="22"/>
      <c r="G245" s="23"/>
    </row>
    <row r="246" spans="1:13" s="1" customFormat="1" ht="30" hidden="1" customHeight="1" x14ac:dyDescent="0.25">
      <c r="A246" s="1">
        <f>A255</f>
        <v>0</v>
      </c>
      <c r="C246" s="26" t="s">
        <v>6</v>
      </c>
      <c r="D246" s="27"/>
      <c r="E246" s="21"/>
      <c r="F246" s="22"/>
      <c r="G246" s="23"/>
      <c r="M246" s="7"/>
    </row>
    <row r="247" spans="1:13" s="1" customFormat="1" ht="19.5" hidden="1" customHeight="1" x14ac:dyDescent="0.25">
      <c r="A247" s="1">
        <f>A255*A223</f>
        <v>0</v>
      </c>
      <c r="C247" s="24" t="s">
        <v>7</v>
      </c>
      <c r="D247" s="25"/>
      <c r="E247" s="21"/>
      <c r="F247" s="22"/>
      <c r="G247" s="23"/>
    </row>
    <row r="248" spans="1:13" s="1" customFormat="1" ht="19.5" hidden="1" customHeight="1" x14ac:dyDescent="0.25">
      <c r="A248" s="1">
        <f>A255*A223</f>
        <v>0</v>
      </c>
      <c r="C248" s="24" t="s">
        <v>8</v>
      </c>
      <c r="D248" s="25"/>
      <c r="E248" s="21"/>
      <c r="F248" s="22"/>
      <c r="G248" s="23"/>
    </row>
    <row r="249" spans="1:13" s="1" customFormat="1" ht="19.5" hidden="1" customHeight="1" x14ac:dyDescent="0.25">
      <c r="A249" s="1">
        <f>A255*A223</f>
        <v>0</v>
      </c>
      <c r="C249" s="24" t="s">
        <v>9</v>
      </c>
      <c r="D249" s="25"/>
      <c r="E249" s="21"/>
      <c r="F249" s="22"/>
      <c r="G249" s="23"/>
    </row>
    <row r="250" spans="1:13" s="1" customFormat="1" ht="19.5" hidden="1" customHeight="1" x14ac:dyDescent="0.25">
      <c r="A250" s="1">
        <f>A255*A223</f>
        <v>0</v>
      </c>
      <c r="C250" s="24" t="s">
        <v>10</v>
      </c>
      <c r="D250" s="25"/>
      <c r="E250" s="21"/>
      <c r="F250" s="22"/>
      <c r="G250" s="23"/>
    </row>
    <row r="251" spans="1:13" s="1" customFormat="1" ht="19.5" hidden="1" customHeight="1" x14ac:dyDescent="0.25">
      <c r="A251" s="1">
        <f>A255*A223</f>
        <v>0</v>
      </c>
      <c r="C251" s="24" t="s">
        <v>11</v>
      </c>
      <c r="D251" s="25"/>
      <c r="E251" s="21"/>
      <c r="F251" s="22"/>
      <c r="G251" s="23"/>
    </row>
    <row r="252" spans="1:13" s="1" customFormat="1" ht="19.5" hidden="1" customHeight="1" thickBot="1" x14ac:dyDescent="0.3">
      <c r="A252" s="1">
        <f>A255*A223</f>
        <v>0</v>
      </c>
      <c r="C252" s="28" t="s">
        <v>12</v>
      </c>
      <c r="D252" s="29"/>
      <c r="E252" s="30"/>
      <c r="F252" s="31"/>
      <c r="G252" s="32"/>
    </row>
    <row r="253" spans="1:13" hidden="1" x14ac:dyDescent="0.25">
      <c r="A253" s="1">
        <f>A255*A223</f>
        <v>0</v>
      </c>
    </row>
    <row r="254" spans="1:13" hidden="1" x14ac:dyDescent="0.25">
      <c r="A254" s="1">
        <f>A255*A223</f>
        <v>0</v>
      </c>
    </row>
    <row r="255" spans="1:13" hidden="1" x14ac:dyDescent="0.25">
      <c r="A255">
        <f>IF(D255&lt;&gt;"",1,0)</f>
        <v>0</v>
      </c>
      <c r="B255" s="33" t="s">
        <v>35</v>
      </c>
      <c r="C255" s="33"/>
      <c r="D255" s="106" t="str">
        <f>IF([1]summary!$B$41&lt;&gt;"",[1]summary!$B$41,"")</f>
        <v/>
      </c>
      <c r="E255" s="106"/>
      <c r="F255" s="106"/>
      <c r="G255" s="106"/>
      <c r="H255" s="106"/>
      <c r="I255" s="106"/>
      <c r="J255" s="106"/>
      <c r="K255" s="35"/>
    </row>
    <row r="256" spans="1:13" hidden="1" x14ac:dyDescent="0.25">
      <c r="A256" s="1">
        <f>A255</f>
        <v>0</v>
      </c>
    </row>
    <row r="257" spans="1:11" ht="54.95" hidden="1" customHeight="1" thickBot="1" x14ac:dyDescent="0.3">
      <c r="A257" s="1">
        <f>A255</f>
        <v>0</v>
      </c>
      <c r="B257" s="107" t="s">
        <v>15</v>
      </c>
      <c r="C257" s="108"/>
      <c r="D257" s="109"/>
      <c r="E257" s="110" t="s">
        <v>36</v>
      </c>
      <c r="F257" s="111"/>
      <c r="G257" s="40" t="s">
        <v>37</v>
      </c>
      <c r="H257" s="39" t="s">
        <v>16</v>
      </c>
      <c r="I257" s="40" t="s">
        <v>17</v>
      </c>
      <c r="J257" s="112" t="s">
        <v>18</v>
      </c>
      <c r="K257" s="112" t="s">
        <v>19</v>
      </c>
    </row>
    <row r="258" spans="1:11" ht="25.5" hidden="1" customHeight="1" x14ac:dyDescent="0.25">
      <c r="A258" s="1">
        <f>A255</f>
        <v>0</v>
      </c>
      <c r="B258" s="42" t="s">
        <v>38</v>
      </c>
      <c r="C258" s="63"/>
      <c r="D258" s="64"/>
      <c r="E258" s="65"/>
      <c r="F258" s="66"/>
      <c r="G258" s="67" t="s">
        <v>39</v>
      </c>
      <c r="H258" s="45"/>
      <c r="I258" s="46"/>
      <c r="J258" s="47" t="str">
        <f t="shared" ref="J258:J265" si="4">IF(AND(H258&lt;&gt;"",I258&lt;&gt;""),H258*I258,"")</f>
        <v/>
      </c>
      <c r="K258" s="48" t="str">
        <f>IF(J258&lt;&gt;"",J258*IF(E246="platiteľ DPH",1.2,1),"")</f>
        <v/>
      </c>
    </row>
    <row r="259" spans="1:11" ht="25.5" hidden="1" customHeight="1" x14ac:dyDescent="0.25">
      <c r="A259" s="1">
        <f>A255</f>
        <v>0</v>
      </c>
      <c r="B259" s="49"/>
      <c r="C259" s="68"/>
      <c r="D259" s="69"/>
      <c r="E259" s="70"/>
      <c r="F259" s="71"/>
      <c r="G259" s="72" t="s">
        <v>39</v>
      </c>
      <c r="H259" s="52"/>
      <c r="I259" s="53"/>
      <c r="J259" s="54" t="str">
        <f t="shared" si="4"/>
        <v/>
      </c>
      <c r="K259" s="55" t="str">
        <f>IF(J259&lt;&gt;"",J259*IF(E246="platiteľ DPH",1.2,1),"")</f>
        <v/>
      </c>
    </row>
    <row r="260" spans="1:11" ht="25.5" hidden="1" customHeight="1" thickBot="1" x14ac:dyDescent="0.3">
      <c r="A260" s="1">
        <f>A255</f>
        <v>0</v>
      </c>
      <c r="B260" s="56"/>
      <c r="C260" s="73"/>
      <c r="D260" s="74"/>
      <c r="E260" s="75"/>
      <c r="F260" s="76"/>
      <c r="G260" s="77" t="s">
        <v>39</v>
      </c>
      <c r="H260" s="59"/>
      <c r="I260" s="60"/>
      <c r="J260" s="61" t="str">
        <f t="shared" si="4"/>
        <v/>
      </c>
      <c r="K260" s="62" t="str">
        <f>IF(J260&lt;&gt;"",J260*IF(E246="platiteľ DPH",1.2,1),"")</f>
        <v/>
      </c>
    </row>
    <row r="261" spans="1:11" ht="25.5" hidden="1" customHeight="1" x14ac:dyDescent="0.25">
      <c r="A261" s="1">
        <f>A255</f>
        <v>0</v>
      </c>
      <c r="B261" s="42" t="s">
        <v>20</v>
      </c>
      <c r="C261" s="63"/>
      <c r="D261" s="64"/>
      <c r="E261" s="65"/>
      <c r="F261" s="66"/>
      <c r="G261" s="67" t="s">
        <v>39</v>
      </c>
      <c r="H261" s="45"/>
      <c r="I261" s="46"/>
      <c r="J261" s="47" t="str">
        <f t="shared" si="4"/>
        <v/>
      </c>
      <c r="K261" s="48" t="str">
        <f>IF(J261&lt;&gt;"",J261*IF(E246="platiteľ DPH",1.2,1),"")</f>
        <v/>
      </c>
    </row>
    <row r="262" spans="1:11" ht="25.5" hidden="1" customHeight="1" x14ac:dyDescent="0.25">
      <c r="A262" s="1">
        <f>A255</f>
        <v>0</v>
      </c>
      <c r="B262" s="49"/>
      <c r="C262" s="68"/>
      <c r="D262" s="69"/>
      <c r="E262" s="70"/>
      <c r="F262" s="71"/>
      <c r="G262" s="72" t="s">
        <v>39</v>
      </c>
      <c r="H262" s="52"/>
      <c r="I262" s="53"/>
      <c r="J262" s="54" t="str">
        <f t="shared" si="4"/>
        <v/>
      </c>
      <c r="K262" s="55" t="str">
        <f>IF(J262&lt;&gt;"",J262*IF(E246="platiteľ DPH",1.2,1),"")</f>
        <v/>
      </c>
    </row>
    <row r="263" spans="1:11" ht="25.5" hidden="1" customHeight="1" thickBot="1" x14ac:dyDescent="0.3">
      <c r="A263" s="1">
        <f>A255</f>
        <v>0</v>
      </c>
      <c r="B263" s="56"/>
      <c r="C263" s="73"/>
      <c r="D263" s="74"/>
      <c r="E263" s="75"/>
      <c r="F263" s="76"/>
      <c r="G263" s="77" t="s">
        <v>39</v>
      </c>
      <c r="H263" s="59"/>
      <c r="I263" s="60"/>
      <c r="J263" s="61" t="str">
        <f t="shared" si="4"/>
        <v/>
      </c>
      <c r="K263" s="62" t="str">
        <f>IF(J263&lt;&gt;"",J263*IF(E246="platiteľ DPH",1.2,1),"")</f>
        <v/>
      </c>
    </row>
    <row r="264" spans="1:11" ht="25.5" hidden="1" customHeight="1" x14ac:dyDescent="0.25">
      <c r="A264" s="1">
        <f>A255</f>
        <v>0</v>
      </c>
      <c r="B264" s="42" t="s">
        <v>21</v>
      </c>
      <c r="C264" s="63"/>
      <c r="D264" s="64" t="s">
        <v>22</v>
      </c>
      <c r="E264" s="78" t="s">
        <v>23</v>
      </c>
      <c r="F264" s="79"/>
      <c r="G264" s="67" t="s">
        <v>23</v>
      </c>
      <c r="H264" s="45"/>
      <c r="I264" s="46">
        <v>1</v>
      </c>
      <c r="J264" s="80" t="str">
        <f t="shared" si="4"/>
        <v/>
      </c>
      <c r="K264" s="81" t="str">
        <f>IF(J264&lt;&gt;"",J264*IF(E246="platiteľ DPH",1.2,1),"")</f>
        <v/>
      </c>
    </row>
    <row r="265" spans="1:11" ht="25.5" hidden="1" customHeight="1" thickBot="1" x14ac:dyDescent="0.3">
      <c r="A265" s="1">
        <f>A255</f>
        <v>0</v>
      </c>
      <c r="B265" s="56"/>
      <c r="C265" s="73"/>
      <c r="D265" s="74" t="s">
        <v>24</v>
      </c>
      <c r="E265" s="82" t="s">
        <v>23</v>
      </c>
      <c r="F265" s="83"/>
      <c r="G265" s="77" t="s">
        <v>23</v>
      </c>
      <c r="H265" s="59"/>
      <c r="I265" s="60">
        <v>1</v>
      </c>
      <c r="J265" s="61" t="str">
        <f t="shared" si="4"/>
        <v/>
      </c>
      <c r="K265" s="62" t="str">
        <f>IF(J265&lt;&gt;"",J265*IF(E246="platiteľ DPH",1.2,1),"")</f>
        <v/>
      </c>
    </row>
    <row r="266" spans="1:11" ht="25.5" hidden="1" customHeight="1" thickBot="1" x14ac:dyDescent="0.3">
      <c r="A266" s="1">
        <f>A255</f>
        <v>0</v>
      </c>
      <c r="B266" s="84"/>
      <c r="C266" s="85"/>
      <c r="D266" s="85"/>
      <c r="E266" s="85"/>
      <c r="F266" s="85"/>
      <c r="G266" s="85"/>
      <c r="H266" s="86"/>
      <c r="I266" s="86" t="s">
        <v>40</v>
      </c>
      <c r="J266" s="88" t="str">
        <f>IF(SUM(J258:J265)&gt;0,SUM(J258:J265),"")</f>
        <v/>
      </c>
      <c r="K266" s="88" t="str">
        <f>IF(SUM(K258:K265)&gt;0,SUM(K258:K265),"")</f>
        <v/>
      </c>
    </row>
    <row r="267" spans="1:11" hidden="1" x14ac:dyDescent="0.25">
      <c r="A267" s="1">
        <f>A255</f>
        <v>0</v>
      </c>
      <c r="B267" s="89" t="s">
        <v>26</v>
      </c>
    </row>
    <row r="268" spans="1:11" hidden="1" x14ac:dyDescent="0.25">
      <c r="A268" s="1">
        <f>A255</f>
        <v>0</v>
      </c>
    </row>
    <row r="269" spans="1:11" hidden="1" x14ac:dyDescent="0.25">
      <c r="A269" s="1">
        <f>A255</f>
        <v>0</v>
      </c>
    </row>
    <row r="270" spans="1:11" hidden="1" x14ac:dyDescent="0.25">
      <c r="A270" s="1">
        <f>A255*IF(COUNT([1]summary!$I$71:$I$80)=0,1,0)</f>
        <v>0</v>
      </c>
      <c r="C270" s="90" t="s">
        <v>27</v>
      </c>
      <c r="D270" s="91"/>
      <c r="E270" s="91"/>
      <c r="F270" s="91"/>
      <c r="G270" s="91"/>
      <c r="H270" s="91"/>
      <c r="I270" s="91"/>
      <c r="J270" s="92"/>
    </row>
    <row r="271" spans="1:11" hidden="1" x14ac:dyDescent="0.25">
      <c r="A271" s="1">
        <f>A270</f>
        <v>0</v>
      </c>
      <c r="C271" s="93"/>
      <c r="D271" s="94"/>
      <c r="E271" s="94"/>
      <c r="F271" s="94"/>
      <c r="G271" s="94"/>
      <c r="H271" s="94"/>
      <c r="I271" s="94"/>
      <c r="J271" s="95"/>
    </row>
    <row r="272" spans="1:11" hidden="1" x14ac:dyDescent="0.25">
      <c r="A272" s="1">
        <f>A270</f>
        <v>0</v>
      </c>
    </row>
    <row r="273" spans="1:13" hidden="1" x14ac:dyDescent="0.25">
      <c r="A273" s="1">
        <f>A270</f>
        <v>0</v>
      </c>
    </row>
    <row r="274" spans="1:13" hidden="1" x14ac:dyDescent="0.25">
      <c r="A274" s="1">
        <f>A255*IF([1]summary!$F$12='Príloha č. 2'!M274,1,0)</f>
        <v>0</v>
      </c>
      <c r="B274" s="96" t="s">
        <v>41</v>
      </c>
      <c r="C274" s="96"/>
      <c r="D274" s="96"/>
      <c r="E274" s="96"/>
      <c r="F274" s="96"/>
      <c r="G274" s="96"/>
      <c r="H274" s="96"/>
      <c r="I274" s="96"/>
      <c r="J274" s="96"/>
      <c r="K274" s="96"/>
      <c r="M274" s="7" t="s">
        <v>29</v>
      </c>
    </row>
    <row r="275" spans="1:13" hidden="1" x14ac:dyDescent="0.25">
      <c r="A275" s="1">
        <f>A274</f>
        <v>0</v>
      </c>
    </row>
    <row r="276" spans="1:13" ht="15" hidden="1" customHeight="1" x14ac:dyDescent="0.25">
      <c r="A276" s="1">
        <f>A274</f>
        <v>0</v>
      </c>
      <c r="B276" s="10" t="s">
        <v>42</v>
      </c>
      <c r="C276" s="10"/>
      <c r="D276" s="10"/>
      <c r="E276" s="10"/>
      <c r="F276" s="10"/>
      <c r="G276" s="10"/>
      <c r="H276" s="10"/>
      <c r="I276" s="10"/>
      <c r="J276" s="10"/>
      <c r="K276" s="10"/>
    </row>
    <row r="277" spans="1:13" hidden="1" x14ac:dyDescent="0.25">
      <c r="A277" s="1">
        <f>A274</f>
        <v>0</v>
      </c>
      <c r="B277" s="10"/>
      <c r="C277" s="10"/>
      <c r="D277" s="10"/>
      <c r="E277" s="10"/>
      <c r="F277" s="10"/>
      <c r="G277" s="10"/>
      <c r="H277" s="10"/>
      <c r="I277" s="10"/>
      <c r="J277" s="10"/>
      <c r="K277" s="10"/>
    </row>
    <row r="278" spans="1:13" hidden="1" x14ac:dyDescent="0.25">
      <c r="A278" s="1">
        <f>A274</f>
        <v>0</v>
      </c>
    </row>
    <row r="279" spans="1:13" hidden="1" x14ac:dyDescent="0.25">
      <c r="A279" s="1">
        <f>A280</f>
        <v>0</v>
      </c>
    </row>
    <row r="280" spans="1:13" hidden="1" x14ac:dyDescent="0.25">
      <c r="A280" s="1">
        <f>A255*IF(COUNT([1]summary!$I$71:$I$80)=0,IF([1]summary!$G$20="všetky predmety spolu",0,1),IF([1]summary!$E$58="cenové ponuky komplexne",0,1))</f>
        <v>0</v>
      </c>
      <c r="C280" s="97" t="s">
        <v>31</v>
      </c>
      <c r="D280" s="98"/>
    </row>
    <row r="281" spans="1:13" s="99" customFormat="1" hidden="1" x14ac:dyDescent="0.25">
      <c r="A281" s="1">
        <f>A280</f>
        <v>0</v>
      </c>
      <c r="C281" s="97"/>
    </row>
    <row r="282" spans="1:13" s="99" customFormat="1" ht="15" hidden="1" customHeight="1" x14ac:dyDescent="0.25">
      <c r="A282" s="1">
        <f>A280</f>
        <v>0</v>
      </c>
      <c r="C282" s="97" t="s">
        <v>32</v>
      </c>
      <c r="D282" s="98"/>
      <c r="G282" s="100"/>
      <c r="H282" s="100"/>
      <c r="I282" s="100"/>
      <c r="J282" s="100"/>
      <c r="K282" s="100"/>
    </row>
    <row r="283" spans="1:13" s="99" customFormat="1" hidden="1" x14ac:dyDescent="0.25">
      <c r="A283" s="1">
        <f>A280</f>
        <v>0</v>
      </c>
      <c r="F283" s="101"/>
      <c r="G283" s="102" t="str">
        <f>"podpis a pečiatka "&amp;IF(COUNT([1]summary!$I$71:$I$80)=0,"navrhovateľa","dodávateľa")</f>
        <v>podpis a pečiatka dodávateľa</v>
      </c>
      <c r="H283" s="102"/>
      <c r="I283" s="102"/>
      <c r="J283" s="102"/>
      <c r="K283" s="102"/>
    </row>
    <row r="284" spans="1:13" s="99" customFormat="1" hidden="1" x14ac:dyDescent="0.25">
      <c r="A284" s="1">
        <f>A280</f>
        <v>0</v>
      </c>
      <c r="F284" s="101"/>
      <c r="G284" s="103"/>
      <c r="H284" s="103"/>
      <c r="I284" s="103"/>
      <c r="J284" s="103"/>
      <c r="K284" s="103"/>
    </row>
    <row r="285" spans="1:13" ht="15" hidden="1" customHeight="1" x14ac:dyDescent="0.25">
      <c r="A285" s="1">
        <f>A280*IF(COUNT([1]summary!$I$71:$I$80)=0,1,0)</f>
        <v>0</v>
      </c>
      <c r="B285" s="104" t="s">
        <v>33</v>
      </c>
      <c r="C285" s="104"/>
      <c r="D285" s="104"/>
      <c r="E285" s="104"/>
      <c r="F285" s="104"/>
      <c r="G285" s="104"/>
      <c r="H285" s="104"/>
      <c r="I285" s="104"/>
      <c r="J285" s="104"/>
      <c r="K285" s="104"/>
      <c r="L285" s="105"/>
    </row>
    <row r="286" spans="1:13" hidden="1" x14ac:dyDescent="0.25">
      <c r="A286" s="1">
        <f>A285</f>
        <v>0</v>
      </c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5"/>
    </row>
    <row r="287" spans="1:13" ht="15" hidden="1" customHeight="1" x14ac:dyDescent="0.25">
      <c r="A287" s="1">
        <f>A280*IF(A285=1,0,1)</f>
        <v>0</v>
      </c>
      <c r="B287" s="104" t="s">
        <v>34</v>
      </c>
      <c r="C287" s="104"/>
      <c r="D287" s="104"/>
      <c r="E287" s="104"/>
      <c r="F287" s="104"/>
      <c r="G287" s="104"/>
      <c r="H287" s="104"/>
      <c r="I287" s="104"/>
      <c r="J287" s="104"/>
      <c r="K287" s="104"/>
      <c r="L287" s="105"/>
    </row>
    <row r="288" spans="1:13" hidden="1" x14ac:dyDescent="0.25">
      <c r="A288" s="1">
        <f>A287</f>
        <v>0</v>
      </c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5"/>
    </row>
    <row r="289" spans="1:13" s="1" customFormat="1" ht="21" hidden="1" x14ac:dyDescent="0.25">
      <c r="A289" s="1">
        <f>A312*A280</f>
        <v>0</v>
      </c>
      <c r="B289" s="3"/>
      <c r="C289" s="4"/>
      <c r="D289" s="4"/>
      <c r="E289" s="4"/>
      <c r="F289" s="4"/>
      <c r="G289" s="4"/>
      <c r="H289" s="4"/>
      <c r="I289" s="4"/>
      <c r="J289" s="5" t="str">
        <f>IF(COUNT([1]summary!$I$71:$I$80)=0,'[1]Výzva na prieskum trhu'!$C$135,'[1]Výzva na predloženie CP'!$B$332)</f>
        <v xml:space="preserve">Príloha č. 2: </v>
      </c>
      <c r="K289" s="5"/>
    </row>
    <row r="290" spans="1:13" s="1" customFormat="1" ht="23.25" hidden="1" x14ac:dyDescent="0.25">
      <c r="A290" s="1">
        <f>A312*A280</f>
        <v>0</v>
      </c>
      <c r="B290" s="6" t="str">
        <f>IF(COUNT([1]summary!$I$71:$I$80)=0,'[1]Výzva na prieskum trhu'!$B$2,'[1]Výzva na predloženie CP'!$B$2)</f>
        <v>Výzva na predloženie cenovej ponuky</v>
      </c>
      <c r="C290" s="6"/>
      <c r="D290" s="6"/>
      <c r="E290" s="6"/>
      <c r="F290" s="6"/>
      <c r="G290" s="6"/>
      <c r="H290" s="6"/>
      <c r="I290" s="6"/>
      <c r="J290" s="6"/>
      <c r="K290" s="6"/>
      <c r="M290" s="7"/>
    </row>
    <row r="291" spans="1:13" s="1" customFormat="1" hidden="1" x14ac:dyDescent="0.25">
      <c r="A291" s="1">
        <f>A312*A280</f>
        <v>0</v>
      </c>
      <c r="B291" s="8"/>
      <c r="C291" s="8"/>
      <c r="D291" s="8"/>
      <c r="E291" s="8"/>
      <c r="F291" s="8"/>
      <c r="G291" s="8"/>
      <c r="H291" s="8"/>
      <c r="I291" s="8"/>
      <c r="J291" s="8"/>
      <c r="K291" s="8"/>
      <c r="M291" s="7"/>
    </row>
    <row r="292" spans="1:13" s="1" customFormat="1" ht="23.25" hidden="1" x14ac:dyDescent="0.25">
      <c r="A292" s="1">
        <f>A312*A280</f>
        <v>0</v>
      </c>
      <c r="B292" s="6" t="str">
        <f>IF(COUNT([1]summary!$I$71:$I$80)=0,'[1]Výzva na prieskum trhu'!$E$135,'[1]Výzva na predloženie CP'!$E$332)</f>
        <v>Návrh na plnenie kritérií</v>
      </c>
      <c r="C292" s="6"/>
      <c r="D292" s="6"/>
      <c r="E292" s="6"/>
      <c r="F292" s="6"/>
      <c r="G292" s="6"/>
      <c r="H292" s="6"/>
      <c r="I292" s="6"/>
      <c r="J292" s="6"/>
      <c r="K292" s="6"/>
      <c r="M292" s="7"/>
    </row>
    <row r="293" spans="1:13" hidden="1" x14ac:dyDescent="0.25">
      <c r="A293" s="1">
        <f>A312*A280</f>
        <v>0</v>
      </c>
    </row>
    <row r="294" spans="1:13" ht="15" hidden="1" customHeight="1" x14ac:dyDescent="0.25">
      <c r="A294" s="1">
        <f>A312*A280</f>
        <v>0</v>
      </c>
      <c r="B294" s="10" t="s">
        <v>1</v>
      </c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1:13" hidden="1" x14ac:dyDescent="0.25">
      <c r="A295" s="1">
        <f>A312*A280</f>
        <v>0</v>
      </c>
      <c r="B295" s="10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1:13" hidden="1" x14ac:dyDescent="0.25">
      <c r="A296" s="1">
        <f>A312*A280</f>
        <v>0</v>
      </c>
      <c r="B296" s="10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3" hidden="1" x14ac:dyDescent="0.25">
      <c r="A297" s="1">
        <f>A312*A280</f>
        <v>0</v>
      </c>
    </row>
    <row r="298" spans="1:13" s="1" customFormat="1" ht="19.5" hidden="1" customHeight="1" thickBot="1" x14ac:dyDescent="0.3">
      <c r="A298" s="1">
        <f>A312*A280</f>
        <v>0</v>
      </c>
      <c r="C298" s="11" t="str">
        <f>"Identifikačné údaje "&amp;IF(OR([1]summary!$K$41="",[1]summary!$K$41&gt;=[1]summary!$K$39),"navrhovateľa:","dodávateľa:")</f>
        <v>Identifikačné údaje navrhovateľa:</v>
      </c>
      <c r="D298" s="12"/>
      <c r="E298" s="12"/>
      <c r="F298" s="12"/>
      <c r="G298" s="13"/>
    </row>
    <row r="299" spans="1:13" s="1" customFormat="1" ht="19.5" hidden="1" customHeight="1" x14ac:dyDescent="0.25">
      <c r="A299" s="1">
        <f>A312*A280</f>
        <v>0</v>
      </c>
      <c r="C299" s="14" t="s">
        <v>2</v>
      </c>
      <c r="D299" s="15"/>
      <c r="E299" s="16"/>
      <c r="F299" s="17"/>
      <c r="G299" s="18"/>
    </row>
    <row r="300" spans="1:13" s="1" customFormat="1" ht="39" hidden="1" customHeight="1" x14ac:dyDescent="0.25">
      <c r="A300" s="1">
        <f>A312*A280</f>
        <v>0</v>
      </c>
      <c r="C300" s="19" t="s">
        <v>3</v>
      </c>
      <c r="D300" s="20"/>
      <c r="E300" s="21"/>
      <c r="F300" s="22"/>
      <c r="G300" s="23"/>
    </row>
    <row r="301" spans="1:13" s="1" customFormat="1" ht="19.5" hidden="1" customHeight="1" x14ac:dyDescent="0.25">
      <c r="A301" s="1">
        <f>A312*A280</f>
        <v>0</v>
      </c>
      <c r="C301" s="24" t="s">
        <v>4</v>
      </c>
      <c r="D301" s="25"/>
      <c r="E301" s="21"/>
      <c r="F301" s="22"/>
      <c r="G301" s="23"/>
    </row>
    <row r="302" spans="1:13" s="1" customFormat="1" ht="19.5" hidden="1" customHeight="1" x14ac:dyDescent="0.25">
      <c r="A302" s="1">
        <f>A312*A280</f>
        <v>0</v>
      </c>
      <c r="C302" s="24" t="s">
        <v>5</v>
      </c>
      <c r="D302" s="25"/>
      <c r="E302" s="21"/>
      <c r="F302" s="22"/>
      <c r="G302" s="23"/>
    </row>
    <row r="303" spans="1:13" s="1" customFormat="1" ht="30" hidden="1" customHeight="1" x14ac:dyDescent="0.25">
      <c r="A303" s="1">
        <f>A312</f>
        <v>0</v>
      </c>
      <c r="C303" s="26" t="s">
        <v>6</v>
      </c>
      <c r="D303" s="27"/>
      <c r="E303" s="21"/>
      <c r="F303" s="22"/>
      <c r="G303" s="23"/>
      <c r="M303" s="7"/>
    </row>
    <row r="304" spans="1:13" s="1" customFormat="1" ht="19.5" hidden="1" customHeight="1" x14ac:dyDescent="0.25">
      <c r="A304" s="1">
        <f>A312*A280</f>
        <v>0</v>
      </c>
      <c r="C304" s="24" t="s">
        <v>7</v>
      </c>
      <c r="D304" s="25"/>
      <c r="E304" s="21"/>
      <c r="F304" s="22"/>
      <c r="G304" s="23"/>
    </row>
    <row r="305" spans="1:11" s="1" customFormat="1" ht="19.5" hidden="1" customHeight="1" x14ac:dyDescent="0.25">
      <c r="A305" s="1">
        <f>A312*A280</f>
        <v>0</v>
      </c>
      <c r="C305" s="24" t="s">
        <v>8</v>
      </c>
      <c r="D305" s="25"/>
      <c r="E305" s="21"/>
      <c r="F305" s="22"/>
      <c r="G305" s="23"/>
    </row>
    <row r="306" spans="1:11" s="1" customFormat="1" ht="19.5" hidden="1" customHeight="1" x14ac:dyDescent="0.25">
      <c r="A306" s="1">
        <f>A312*A280</f>
        <v>0</v>
      </c>
      <c r="C306" s="24" t="s">
        <v>9</v>
      </c>
      <c r="D306" s="25"/>
      <c r="E306" s="21"/>
      <c r="F306" s="22"/>
      <c r="G306" s="23"/>
    </row>
    <row r="307" spans="1:11" s="1" customFormat="1" ht="19.5" hidden="1" customHeight="1" x14ac:dyDescent="0.25">
      <c r="A307" s="1">
        <f>A312*A280</f>
        <v>0</v>
      </c>
      <c r="C307" s="24" t="s">
        <v>10</v>
      </c>
      <c r="D307" s="25"/>
      <c r="E307" s="21"/>
      <c r="F307" s="22"/>
      <c r="G307" s="23"/>
    </row>
    <row r="308" spans="1:11" s="1" customFormat="1" ht="19.5" hidden="1" customHeight="1" x14ac:dyDescent="0.25">
      <c r="A308" s="1">
        <f>A312*A280</f>
        <v>0</v>
      </c>
      <c r="C308" s="24" t="s">
        <v>11</v>
      </c>
      <c r="D308" s="25"/>
      <c r="E308" s="21"/>
      <c r="F308" s="22"/>
      <c r="G308" s="23"/>
    </row>
    <row r="309" spans="1:11" s="1" customFormat="1" ht="19.5" hidden="1" customHeight="1" thickBot="1" x14ac:dyDescent="0.3">
      <c r="A309" s="1">
        <f>A312*A280</f>
        <v>0</v>
      </c>
      <c r="C309" s="28" t="s">
        <v>12</v>
      </c>
      <c r="D309" s="29"/>
      <c r="E309" s="30"/>
      <c r="F309" s="31"/>
      <c r="G309" s="32"/>
    </row>
    <row r="310" spans="1:11" hidden="1" x14ac:dyDescent="0.25">
      <c r="A310" s="1">
        <f>A312*A280</f>
        <v>0</v>
      </c>
    </row>
    <row r="311" spans="1:11" hidden="1" x14ac:dyDescent="0.25">
      <c r="A311" s="1">
        <f>A312*A280</f>
        <v>0</v>
      </c>
    </row>
    <row r="312" spans="1:11" hidden="1" x14ac:dyDescent="0.25">
      <c r="A312">
        <f>IF(D312&lt;&gt;"",1,0)</f>
        <v>0</v>
      </c>
      <c r="B312" s="33" t="s">
        <v>35</v>
      </c>
      <c r="C312" s="33"/>
      <c r="D312" s="106" t="str">
        <f>IF([1]summary!$B$42&lt;&gt;"",[1]summary!$B$42,"")</f>
        <v/>
      </c>
      <c r="E312" s="106"/>
      <c r="F312" s="106"/>
      <c r="G312" s="106"/>
      <c r="H312" s="106"/>
      <c r="I312" s="106"/>
      <c r="J312" s="106"/>
      <c r="K312" s="35"/>
    </row>
    <row r="313" spans="1:11" hidden="1" x14ac:dyDescent="0.25">
      <c r="A313" s="1">
        <f>A312</f>
        <v>0</v>
      </c>
    </row>
    <row r="314" spans="1:11" ht="54.95" hidden="1" customHeight="1" thickBot="1" x14ac:dyDescent="0.3">
      <c r="A314" s="1">
        <f>A312</f>
        <v>0</v>
      </c>
      <c r="B314" s="107" t="s">
        <v>15</v>
      </c>
      <c r="C314" s="108"/>
      <c r="D314" s="109"/>
      <c r="E314" s="110" t="s">
        <v>36</v>
      </c>
      <c r="F314" s="111"/>
      <c r="G314" s="40" t="s">
        <v>37</v>
      </c>
      <c r="H314" s="39" t="s">
        <v>16</v>
      </c>
      <c r="I314" s="40" t="s">
        <v>17</v>
      </c>
      <c r="J314" s="112" t="s">
        <v>18</v>
      </c>
      <c r="K314" s="112" t="s">
        <v>19</v>
      </c>
    </row>
    <row r="315" spans="1:11" ht="25.5" hidden="1" customHeight="1" x14ac:dyDescent="0.25">
      <c r="A315" s="1">
        <f>A312</f>
        <v>0</v>
      </c>
      <c r="B315" s="42" t="s">
        <v>38</v>
      </c>
      <c r="C315" s="63"/>
      <c r="D315" s="64"/>
      <c r="E315" s="65"/>
      <c r="F315" s="66"/>
      <c r="G315" s="67" t="s">
        <v>39</v>
      </c>
      <c r="H315" s="45"/>
      <c r="I315" s="46"/>
      <c r="J315" s="47" t="str">
        <f t="shared" ref="J315:J322" si="5">IF(AND(H315&lt;&gt;"",I315&lt;&gt;""),H315*I315,"")</f>
        <v/>
      </c>
      <c r="K315" s="48" t="str">
        <f>IF(J315&lt;&gt;"",J315*IF(E303="platiteľ DPH",1.2,1),"")</f>
        <v/>
      </c>
    </row>
    <row r="316" spans="1:11" ht="25.5" hidden="1" customHeight="1" x14ac:dyDescent="0.25">
      <c r="A316" s="1">
        <f>A312</f>
        <v>0</v>
      </c>
      <c r="B316" s="49"/>
      <c r="C316" s="68"/>
      <c r="D316" s="69"/>
      <c r="E316" s="70"/>
      <c r="F316" s="71"/>
      <c r="G316" s="72" t="s">
        <v>39</v>
      </c>
      <c r="H316" s="52"/>
      <c r="I316" s="53"/>
      <c r="J316" s="54" t="str">
        <f t="shared" si="5"/>
        <v/>
      </c>
      <c r="K316" s="55" t="str">
        <f>IF(J316&lt;&gt;"",J316*IF(E303="platiteľ DPH",1.2,1),"")</f>
        <v/>
      </c>
    </row>
    <row r="317" spans="1:11" ht="25.5" hidden="1" customHeight="1" thickBot="1" x14ac:dyDescent="0.3">
      <c r="A317" s="1">
        <f>A312</f>
        <v>0</v>
      </c>
      <c r="B317" s="56"/>
      <c r="C317" s="73"/>
      <c r="D317" s="74"/>
      <c r="E317" s="75"/>
      <c r="F317" s="76"/>
      <c r="G317" s="77" t="s">
        <v>39</v>
      </c>
      <c r="H317" s="59"/>
      <c r="I317" s="60"/>
      <c r="J317" s="61" t="str">
        <f t="shared" si="5"/>
        <v/>
      </c>
      <c r="K317" s="62" t="str">
        <f>IF(J317&lt;&gt;"",J317*IF(E303="platiteľ DPH",1.2,1),"")</f>
        <v/>
      </c>
    </row>
    <row r="318" spans="1:11" ht="25.5" hidden="1" customHeight="1" x14ac:dyDescent="0.25">
      <c r="A318" s="1">
        <f>A312</f>
        <v>0</v>
      </c>
      <c r="B318" s="42" t="s">
        <v>20</v>
      </c>
      <c r="C318" s="63"/>
      <c r="D318" s="64"/>
      <c r="E318" s="65"/>
      <c r="F318" s="66"/>
      <c r="G318" s="67" t="s">
        <v>39</v>
      </c>
      <c r="H318" s="45"/>
      <c r="I318" s="46"/>
      <c r="J318" s="47" t="str">
        <f t="shared" si="5"/>
        <v/>
      </c>
      <c r="K318" s="48" t="str">
        <f>IF(J318&lt;&gt;"",J318*IF(E303="platiteľ DPH",1.2,1),"")</f>
        <v/>
      </c>
    </row>
    <row r="319" spans="1:11" ht="25.5" hidden="1" customHeight="1" x14ac:dyDescent="0.25">
      <c r="A319" s="1">
        <f>A312</f>
        <v>0</v>
      </c>
      <c r="B319" s="49"/>
      <c r="C319" s="68"/>
      <c r="D319" s="69"/>
      <c r="E319" s="70"/>
      <c r="F319" s="71"/>
      <c r="G319" s="72" t="s">
        <v>39</v>
      </c>
      <c r="H319" s="52"/>
      <c r="I319" s="53"/>
      <c r="J319" s="54" t="str">
        <f t="shared" si="5"/>
        <v/>
      </c>
      <c r="K319" s="55" t="str">
        <f>IF(J319&lt;&gt;"",J319*IF(E303="platiteľ DPH",1.2,1),"")</f>
        <v/>
      </c>
    </row>
    <row r="320" spans="1:11" ht="25.5" hidden="1" customHeight="1" thickBot="1" x14ac:dyDescent="0.3">
      <c r="A320" s="1">
        <f>A312</f>
        <v>0</v>
      </c>
      <c r="B320" s="56"/>
      <c r="C320" s="73"/>
      <c r="D320" s="74"/>
      <c r="E320" s="75"/>
      <c r="F320" s="76"/>
      <c r="G320" s="77" t="s">
        <v>39</v>
      </c>
      <c r="H320" s="59"/>
      <c r="I320" s="60"/>
      <c r="J320" s="61" t="str">
        <f t="shared" si="5"/>
        <v/>
      </c>
      <c r="K320" s="62" t="str">
        <f>IF(J320&lt;&gt;"",J320*IF(E303="platiteľ DPH",1.2,1),"")</f>
        <v/>
      </c>
    </row>
    <row r="321" spans="1:13" ht="25.5" hidden="1" customHeight="1" x14ac:dyDescent="0.25">
      <c r="A321" s="1">
        <f>A312</f>
        <v>0</v>
      </c>
      <c r="B321" s="42" t="s">
        <v>21</v>
      </c>
      <c r="C321" s="63"/>
      <c r="D321" s="64" t="s">
        <v>22</v>
      </c>
      <c r="E321" s="78" t="s">
        <v>23</v>
      </c>
      <c r="F321" s="79"/>
      <c r="G321" s="67" t="s">
        <v>23</v>
      </c>
      <c r="H321" s="45"/>
      <c r="I321" s="46">
        <v>1</v>
      </c>
      <c r="J321" s="80" t="str">
        <f t="shared" si="5"/>
        <v/>
      </c>
      <c r="K321" s="81" t="str">
        <f>IF(J321&lt;&gt;"",J321*IF(E303="platiteľ DPH",1.2,1),"")</f>
        <v/>
      </c>
    </row>
    <row r="322" spans="1:13" ht="25.5" hidden="1" customHeight="1" thickBot="1" x14ac:dyDescent="0.3">
      <c r="A322" s="1">
        <f>A312</f>
        <v>0</v>
      </c>
      <c r="B322" s="56"/>
      <c r="C322" s="73"/>
      <c r="D322" s="74" t="s">
        <v>24</v>
      </c>
      <c r="E322" s="82" t="s">
        <v>23</v>
      </c>
      <c r="F322" s="83"/>
      <c r="G322" s="77" t="s">
        <v>23</v>
      </c>
      <c r="H322" s="59"/>
      <c r="I322" s="60">
        <v>1</v>
      </c>
      <c r="J322" s="61" t="str">
        <f t="shared" si="5"/>
        <v/>
      </c>
      <c r="K322" s="62" t="str">
        <f>IF(J322&lt;&gt;"",J322*IF(E303="platiteľ DPH",1.2,1),"")</f>
        <v/>
      </c>
    </row>
    <row r="323" spans="1:13" ht="25.5" hidden="1" customHeight="1" thickBot="1" x14ac:dyDescent="0.3">
      <c r="A323" s="1">
        <f>A312</f>
        <v>0</v>
      </c>
      <c r="B323" s="84"/>
      <c r="C323" s="85"/>
      <c r="D323" s="85"/>
      <c r="E323" s="85"/>
      <c r="F323" s="85"/>
      <c r="G323" s="85"/>
      <c r="H323" s="86"/>
      <c r="I323" s="86" t="s">
        <v>40</v>
      </c>
      <c r="J323" s="88" t="str">
        <f>IF(SUM(J315:J322)&gt;0,SUM(J315:J322),"")</f>
        <v/>
      </c>
      <c r="K323" s="88" t="str">
        <f>IF(SUM(K315:K322)&gt;0,SUM(K315:K322),"")</f>
        <v/>
      </c>
    </row>
    <row r="324" spans="1:13" hidden="1" x14ac:dyDescent="0.25">
      <c r="A324" s="1">
        <f>A312</f>
        <v>0</v>
      </c>
      <c r="B324" s="89" t="s">
        <v>26</v>
      </c>
    </row>
    <row r="325" spans="1:13" hidden="1" x14ac:dyDescent="0.25">
      <c r="A325" s="1">
        <f>A312</f>
        <v>0</v>
      </c>
    </row>
    <row r="326" spans="1:13" hidden="1" x14ac:dyDescent="0.25">
      <c r="A326" s="1">
        <f>A312</f>
        <v>0</v>
      </c>
    </row>
    <row r="327" spans="1:13" hidden="1" x14ac:dyDescent="0.25">
      <c r="A327" s="1">
        <f>A312*IF(COUNT([1]summary!$I$71:$I$80)=0,1,0)</f>
        <v>0</v>
      </c>
      <c r="C327" s="90" t="s">
        <v>27</v>
      </c>
      <c r="D327" s="91"/>
      <c r="E327" s="91"/>
      <c r="F327" s="91"/>
      <c r="G327" s="91"/>
      <c r="H327" s="91"/>
      <c r="I327" s="91"/>
      <c r="J327" s="92"/>
    </row>
    <row r="328" spans="1:13" hidden="1" x14ac:dyDescent="0.25">
      <c r="A328" s="1">
        <f>A327</f>
        <v>0</v>
      </c>
      <c r="C328" s="93"/>
      <c r="D328" s="94"/>
      <c r="E328" s="94"/>
      <c r="F328" s="94"/>
      <c r="G328" s="94"/>
      <c r="H328" s="94"/>
      <c r="I328" s="94"/>
      <c r="J328" s="95"/>
    </row>
    <row r="329" spans="1:13" hidden="1" x14ac:dyDescent="0.25">
      <c r="A329" s="1">
        <f>A327</f>
        <v>0</v>
      </c>
    </row>
    <row r="330" spans="1:13" hidden="1" x14ac:dyDescent="0.25">
      <c r="A330" s="1">
        <f>A327</f>
        <v>0</v>
      </c>
    </row>
    <row r="331" spans="1:13" hidden="1" x14ac:dyDescent="0.25">
      <c r="A331" s="1">
        <f>A312*IF([1]summary!$F$12='Príloha č. 2'!M331,1,0)</f>
        <v>0</v>
      </c>
      <c r="B331" s="96" t="s">
        <v>41</v>
      </c>
      <c r="C331" s="96"/>
      <c r="D331" s="96"/>
      <c r="E331" s="96"/>
      <c r="F331" s="96"/>
      <c r="G331" s="96"/>
      <c r="H331" s="96"/>
      <c r="I331" s="96"/>
      <c r="J331" s="96"/>
      <c r="K331" s="96"/>
      <c r="M331" s="7" t="s">
        <v>29</v>
      </c>
    </row>
    <row r="332" spans="1:13" hidden="1" x14ac:dyDescent="0.25">
      <c r="A332" s="1">
        <f>A331</f>
        <v>0</v>
      </c>
    </row>
    <row r="333" spans="1:13" ht="15" hidden="1" customHeight="1" x14ac:dyDescent="0.25">
      <c r="A333" s="1">
        <f>A331</f>
        <v>0</v>
      </c>
      <c r="B333" s="10" t="s">
        <v>42</v>
      </c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3" hidden="1" x14ac:dyDescent="0.25">
      <c r="A334" s="1">
        <f>A331</f>
        <v>0</v>
      </c>
      <c r="B334" s="10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3" hidden="1" x14ac:dyDescent="0.25">
      <c r="A335" s="1">
        <f>A331</f>
        <v>0</v>
      </c>
    </row>
    <row r="336" spans="1:13" hidden="1" x14ac:dyDescent="0.25">
      <c r="A336" s="1">
        <f>A337</f>
        <v>0</v>
      </c>
    </row>
    <row r="337" spans="1:13" hidden="1" x14ac:dyDescent="0.25">
      <c r="A337" s="1">
        <f>A312*IF(COUNT([1]summary!$I$71:$I$80)=0,IF([1]summary!$G$20="všetky predmety spolu",0,1),IF([1]summary!$E$58="cenové ponuky komplexne",0,1))</f>
        <v>0</v>
      </c>
      <c r="C337" s="97" t="s">
        <v>31</v>
      </c>
      <c r="D337" s="98"/>
    </row>
    <row r="338" spans="1:13" s="99" customFormat="1" hidden="1" x14ac:dyDescent="0.25">
      <c r="A338" s="1">
        <f>A337</f>
        <v>0</v>
      </c>
      <c r="C338" s="97"/>
    </row>
    <row r="339" spans="1:13" s="99" customFormat="1" ht="15" hidden="1" customHeight="1" x14ac:dyDescent="0.25">
      <c r="A339" s="1">
        <f>A337</f>
        <v>0</v>
      </c>
      <c r="C339" s="97" t="s">
        <v>32</v>
      </c>
      <c r="D339" s="98"/>
      <c r="G339" s="100"/>
      <c r="H339" s="100"/>
      <c r="I339" s="100"/>
      <c r="J339" s="100"/>
      <c r="K339" s="100"/>
    </row>
    <row r="340" spans="1:13" s="99" customFormat="1" hidden="1" x14ac:dyDescent="0.25">
      <c r="A340" s="1">
        <f>A337</f>
        <v>0</v>
      </c>
      <c r="F340" s="101"/>
      <c r="G340" s="102" t="str">
        <f>"podpis a pečiatka "&amp;IF(COUNT([1]summary!$I$71:$I$80)=0,"navrhovateľa","dodávateľa")</f>
        <v>podpis a pečiatka dodávateľa</v>
      </c>
      <c r="H340" s="102"/>
      <c r="I340" s="102"/>
      <c r="J340" s="102"/>
      <c r="K340" s="102"/>
    </row>
    <row r="341" spans="1:13" s="99" customFormat="1" hidden="1" x14ac:dyDescent="0.25">
      <c r="A341" s="1">
        <f>A337</f>
        <v>0</v>
      </c>
      <c r="F341" s="101"/>
      <c r="G341" s="103"/>
      <c r="H341" s="103"/>
      <c r="I341" s="103"/>
      <c r="J341" s="103"/>
      <c r="K341" s="103"/>
    </row>
    <row r="342" spans="1:13" ht="15" hidden="1" customHeight="1" x14ac:dyDescent="0.25">
      <c r="A342" s="1">
        <f>A337*IF(COUNT([1]summary!$I$71:$I$80)=0,1,0)</f>
        <v>0</v>
      </c>
      <c r="B342" s="104" t="s">
        <v>33</v>
      </c>
      <c r="C342" s="104"/>
      <c r="D342" s="104"/>
      <c r="E342" s="104"/>
      <c r="F342" s="104"/>
      <c r="G342" s="104"/>
      <c r="H342" s="104"/>
      <c r="I342" s="104"/>
      <c r="J342" s="104"/>
      <c r="K342" s="104"/>
      <c r="L342" s="105"/>
    </row>
    <row r="343" spans="1:13" hidden="1" x14ac:dyDescent="0.25">
      <c r="A343" s="1">
        <f>A342</f>
        <v>0</v>
      </c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5"/>
    </row>
    <row r="344" spans="1:13" ht="15" hidden="1" customHeight="1" x14ac:dyDescent="0.25">
      <c r="A344" s="1">
        <f>A337*IF(A342=1,0,1)</f>
        <v>0</v>
      </c>
      <c r="B344" s="104" t="s">
        <v>34</v>
      </c>
      <c r="C344" s="104"/>
      <c r="D344" s="104"/>
      <c r="E344" s="104"/>
      <c r="F344" s="104"/>
      <c r="G344" s="104"/>
      <c r="H344" s="104"/>
      <c r="I344" s="104"/>
      <c r="J344" s="104"/>
      <c r="K344" s="104"/>
      <c r="L344" s="105"/>
    </row>
    <row r="345" spans="1:13" hidden="1" x14ac:dyDescent="0.25">
      <c r="A345" s="1">
        <f>A344</f>
        <v>0</v>
      </c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5"/>
    </row>
    <row r="346" spans="1:13" s="1" customFormat="1" ht="21" hidden="1" x14ac:dyDescent="0.25">
      <c r="A346" s="1">
        <f>A369*A337</f>
        <v>0</v>
      </c>
      <c r="B346" s="3"/>
      <c r="C346" s="4"/>
      <c r="D346" s="4"/>
      <c r="E346" s="4"/>
      <c r="F346" s="4"/>
      <c r="G346" s="4"/>
      <c r="H346" s="4"/>
      <c r="I346" s="4"/>
      <c r="J346" s="5" t="str">
        <f>IF(COUNT([1]summary!$I$71:$I$80)=0,'[1]Výzva na prieskum trhu'!$C$135,'[1]Výzva na predloženie CP'!$B$332)</f>
        <v xml:space="preserve">Príloha č. 2: </v>
      </c>
      <c r="K346" s="5"/>
    </row>
    <row r="347" spans="1:13" s="1" customFormat="1" ht="23.25" hidden="1" x14ac:dyDescent="0.25">
      <c r="A347" s="1">
        <f>A369*A337</f>
        <v>0</v>
      </c>
      <c r="B347" s="6" t="str">
        <f>IF(COUNT([1]summary!$I$71:$I$80)=0,'[1]Výzva na prieskum trhu'!$B$2,'[1]Výzva na predloženie CP'!$B$2)</f>
        <v>Výzva na predloženie cenovej ponuky</v>
      </c>
      <c r="C347" s="6"/>
      <c r="D347" s="6"/>
      <c r="E347" s="6"/>
      <c r="F347" s="6"/>
      <c r="G347" s="6"/>
      <c r="H347" s="6"/>
      <c r="I347" s="6"/>
      <c r="J347" s="6"/>
      <c r="K347" s="6"/>
      <c r="M347" s="7"/>
    </row>
    <row r="348" spans="1:13" s="1" customFormat="1" hidden="1" x14ac:dyDescent="0.25">
      <c r="A348" s="1">
        <f>A369*A337</f>
        <v>0</v>
      </c>
      <c r="B348" s="8"/>
      <c r="C348" s="8"/>
      <c r="D348" s="8"/>
      <c r="E348" s="8"/>
      <c r="F348" s="8"/>
      <c r="G348" s="8"/>
      <c r="H348" s="8"/>
      <c r="I348" s="8"/>
      <c r="J348" s="8"/>
      <c r="K348" s="8"/>
      <c r="M348" s="7"/>
    </row>
    <row r="349" spans="1:13" s="1" customFormat="1" ht="23.25" hidden="1" x14ac:dyDescent="0.25">
      <c r="A349" s="1">
        <f>A369*A337</f>
        <v>0</v>
      </c>
      <c r="B349" s="6" t="str">
        <f>IF(COUNT([1]summary!$I$71:$I$80)=0,'[1]Výzva na prieskum trhu'!$E$135,'[1]Výzva na predloženie CP'!$E$332)</f>
        <v>Návrh na plnenie kritérií</v>
      </c>
      <c r="C349" s="6"/>
      <c r="D349" s="6"/>
      <c r="E349" s="6"/>
      <c r="F349" s="6"/>
      <c r="G349" s="6"/>
      <c r="H349" s="6"/>
      <c r="I349" s="6"/>
      <c r="J349" s="6"/>
      <c r="K349" s="6"/>
      <c r="M349" s="7"/>
    </row>
    <row r="350" spans="1:13" hidden="1" x14ac:dyDescent="0.25">
      <c r="A350" s="1">
        <f>A369*A337</f>
        <v>0</v>
      </c>
    </row>
    <row r="351" spans="1:13" ht="15" hidden="1" customHeight="1" x14ac:dyDescent="0.25">
      <c r="A351" s="1">
        <f>A369*A337</f>
        <v>0</v>
      </c>
      <c r="B351" s="10" t="s">
        <v>1</v>
      </c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3" hidden="1" x14ac:dyDescent="0.25">
      <c r="A352" s="1">
        <f>A369*A337</f>
        <v>0</v>
      </c>
      <c r="B352" s="10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3" hidden="1" x14ac:dyDescent="0.25">
      <c r="A353" s="1">
        <f>A369*A337</f>
        <v>0</v>
      </c>
      <c r="B353" s="10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3" hidden="1" x14ac:dyDescent="0.25">
      <c r="A354" s="1">
        <f>A369*A337</f>
        <v>0</v>
      </c>
    </row>
    <row r="355" spans="1:13" s="1" customFormat="1" ht="19.5" hidden="1" customHeight="1" thickBot="1" x14ac:dyDescent="0.3">
      <c r="A355" s="1">
        <f>A369*A337</f>
        <v>0</v>
      </c>
      <c r="C355" s="11" t="str">
        <f>"Identifikačné údaje "&amp;IF(OR([1]summary!$K$41="",[1]summary!$K$41&gt;=[1]summary!$K$39),"navrhovateľa:","dodávateľa:")</f>
        <v>Identifikačné údaje navrhovateľa:</v>
      </c>
      <c r="D355" s="12"/>
      <c r="E355" s="12"/>
      <c r="F355" s="12"/>
      <c r="G355" s="13"/>
    </row>
    <row r="356" spans="1:13" s="1" customFormat="1" ht="19.5" hidden="1" customHeight="1" x14ac:dyDescent="0.25">
      <c r="A356" s="1">
        <f>A369*A337</f>
        <v>0</v>
      </c>
      <c r="C356" s="14" t="s">
        <v>2</v>
      </c>
      <c r="D356" s="15"/>
      <c r="E356" s="16"/>
      <c r="F356" s="17"/>
      <c r="G356" s="18"/>
    </row>
    <row r="357" spans="1:13" s="1" customFormat="1" ht="39" hidden="1" customHeight="1" x14ac:dyDescent="0.25">
      <c r="A357" s="1">
        <f>A369*A337</f>
        <v>0</v>
      </c>
      <c r="C357" s="19" t="s">
        <v>3</v>
      </c>
      <c r="D357" s="20"/>
      <c r="E357" s="21"/>
      <c r="F357" s="22"/>
      <c r="G357" s="23"/>
    </row>
    <row r="358" spans="1:13" s="1" customFormat="1" ht="19.5" hidden="1" customHeight="1" x14ac:dyDescent="0.25">
      <c r="A358" s="1">
        <f>A369*A337</f>
        <v>0</v>
      </c>
      <c r="C358" s="24" t="s">
        <v>4</v>
      </c>
      <c r="D358" s="25"/>
      <c r="E358" s="21"/>
      <c r="F358" s="22"/>
      <c r="G358" s="23"/>
    </row>
    <row r="359" spans="1:13" s="1" customFormat="1" ht="19.5" hidden="1" customHeight="1" x14ac:dyDescent="0.25">
      <c r="A359" s="1">
        <f>A369*A337</f>
        <v>0</v>
      </c>
      <c r="C359" s="24" t="s">
        <v>5</v>
      </c>
      <c r="D359" s="25"/>
      <c r="E359" s="21"/>
      <c r="F359" s="22"/>
      <c r="G359" s="23"/>
    </row>
    <row r="360" spans="1:13" s="1" customFormat="1" ht="30" hidden="1" customHeight="1" x14ac:dyDescent="0.25">
      <c r="A360" s="1">
        <f>A369</f>
        <v>0</v>
      </c>
      <c r="C360" s="26" t="s">
        <v>6</v>
      </c>
      <c r="D360" s="27"/>
      <c r="E360" s="21"/>
      <c r="F360" s="22"/>
      <c r="G360" s="23"/>
      <c r="M360" s="7"/>
    </row>
    <row r="361" spans="1:13" s="1" customFormat="1" ht="19.5" hidden="1" customHeight="1" x14ac:dyDescent="0.25">
      <c r="A361" s="1">
        <f>A369*A337</f>
        <v>0</v>
      </c>
      <c r="C361" s="24" t="s">
        <v>7</v>
      </c>
      <c r="D361" s="25"/>
      <c r="E361" s="21"/>
      <c r="F361" s="22"/>
      <c r="G361" s="23"/>
    </row>
    <row r="362" spans="1:13" s="1" customFormat="1" ht="19.5" hidden="1" customHeight="1" x14ac:dyDescent="0.25">
      <c r="A362" s="1">
        <f>A369*A337</f>
        <v>0</v>
      </c>
      <c r="C362" s="24" t="s">
        <v>8</v>
      </c>
      <c r="D362" s="25"/>
      <c r="E362" s="21"/>
      <c r="F362" s="22"/>
      <c r="G362" s="23"/>
    </row>
    <row r="363" spans="1:13" s="1" customFormat="1" ht="19.5" hidden="1" customHeight="1" x14ac:dyDescent="0.25">
      <c r="A363" s="1">
        <f>A369*A337</f>
        <v>0</v>
      </c>
      <c r="C363" s="24" t="s">
        <v>9</v>
      </c>
      <c r="D363" s="25"/>
      <c r="E363" s="21"/>
      <c r="F363" s="22"/>
      <c r="G363" s="23"/>
    </row>
    <row r="364" spans="1:13" s="1" customFormat="1" ht="19.5" hidden="1" customHeight="1" x14ac:dyDescent="0.25">
      <c r="A364" s="1">
        <f>A369*A337</f>
        <v>0</v>
      </c>
      <c r="C364" s="24" t="s">
        <v>10</v>
      </c>
      <c r="D364" s="25"/>
      <c r="E364" s="21"/>
      <c r="F364" s="22"/>
      <c r="G364" s="23"/>
    </row>
    <row r="365" spans="1:13" s="1" customFormat="1" ht="19.5" hidden="1" customHeight="1" x14ac:dyDescent="0.25">
      <c r="A365" s="1">
        <f>A369*A337</f>
        <v>0</v>
      </c>
      <c r="C365" s="24" t="s">
        <v>11</v>
      </c>
      <c r="D365" s="25"/>
      <c r="E365" s="21"/>
      <c r="F365" s="22"/>
      <c r="G365" s="23"/>
    </row>
    <row r="366" spans="1:13" s="1" customFormat="1" ht="19.5" hidden="1" customHeight="1" thickBot="1" x14ac:dyDescent="0.3">
      <c r="A366" s="1">
        <f>A369*A337</f>
        <v>0</v>
      </c>
      <c r="C366" s="28" t="s">
        <v>12</v>
      </c>
      <c r="D366" s="29"/>
      <c r="E366" s="30"/>
      <c r="F366" s="31"/>
      <c r="G366" s="32"/>
    </row>
    <row r="367" spans="1:13" hidden="1" x14ac:dyDescent="0.25">
      <c r="A367" s="1">
        <f>A369*A337</f>
        <v>0</v>
      </c>
    </row>
    <row r="368" spans="1:13" hidden="1" x14ac:dyDescent="0.25">
      <c r="A368" s="1">
        <f>A369*A337</f>
        <v>0</v>
      </c>
    </row>
    <row r="369" spans="1:11" hidden="1" x14ac:dyDescent="0.25">
      <c r="A369">
        <f>IF(D369&lt;&gt;"",1,0)</f>
        <v>0</v>
      </c>
      <c r="B369" s="33" t="s">
        <v>35</v>
      </c>
      <c r="C369" s="33"/>
      <c r="D369" s="106" t="str">
        <f>IF([1]summary!$B$43&lt;&gt;"",[1]summary!$B$43,"")</f>
        <v/>
      </c>
      <c r="E369" s="106"/>
      <c r="F369" s="106"/>
      <c r="G369" s="106"/>
      <c r="H369" s="106"/>
      <c r="I369" s="106"/>
      <c r="J369" s="106"/>
      <c r="K369" s="35"/>
    </row>
    <row r="370" spans="1:11" hidden="1" x14ac:dyDescent="0.25">
      <c r="A370" s="1">
        <f>A369</f>
        <v>0</v>
      </c>
    </row>
    <row r="371" spans="1:11" ht="54.95" hidden="1" customHeight="1" thickBot="1" x14ac:dyDescent="0.3">
      <c r="A371" s="1">
        <f>A369</f>
        <v>0</v>
      </c>
      <c r="B371" s="107" t="s">
        <v>15</v>
      </c>
      <c r="C371" s="108"/>
      <c r="D371" s="109"/>
      <c r="E371" s="110" t="s">
        <v>36</v>
      </c>
      <c r="F371" s="111"/>
      <c r="G371" s="40" t="s">
        <v>37</v>
      </c>
      <c r="H371" s="39" t="s">
        <v>16</v>
      </c>
      <c r="I371" s="40" t="s">
        <v>17</v>
      </c>
      <c r="J371" s="112" t="s">
        <v>18</v>
      </c>
      <c r="K371" s="112" t="s">
        <v>19</v>
      </c>
    </row>
    <row r="372" spans="1:11" ht="25.5" hidden="1" customHeight="1" x14ac:dyDescent="0.25">
      <c r="A372" s="1">
        <f>A369</f>
        <v>0</v>
      </c>
      <c r="B372" s="42" t="s">
        <v>38</v>
      </c>
      <c r="C372" s="63"/>
      <c r="D372" s="64"/>
      <c r="E372" s="65"/>
      <c r="F372" s="66"/>
      <c r="G372" s="67" t="s">
        <v>39</v>
      </c>
      <c r="H372" s="45"/>
      <c r="I372" s="46"/>
      <c r="J372" s="47" t="str">
        <f t="shared" ref="J372:J379" si="6">IF(AND(H372&lt;&gt;"",I372&lt;&gt;""),H372*I372,"")</f>
        <v/>
      </c>
      <c r="K372" s="48" t="str">
        <f>IF(J372&lt;&gt;"",J372*IF(E360="platiteľ DPH",1.2,1),"")</f>
        <v/>
      </c>
    </row>
    <row r="373" spans="1:11" ht="25.5" hidden="1" customHeight="1" x14ac:dyDescent="0.25">
      <c r="A373" s="1">
        <f>A369</f>
        <v>0</v>
      </c>
      <c r="B373" s="49"/>
      <c r="C373" s="68"/>
      <c r="D373" s="69"/>
      <c r="E373" s="70"/>
      <c r="F373" s="71"/>
      <c r="G373" s="72" t="s">
        <v>39</v>
      </c>
      <c r="H373" s="52"/>
      <c r="I373" s="53"/>
      <c r="J373" s="54" t="str">
        <f t="shared" si="6"/>
        <v/>
      </c>
      <c r="K373" s="55" t="str">
        <f>IF(J373&lt;&gt;"",J373*IF(E360="platiteľ DPH",1.2,1),"")</f>
        <v/>
      </c>
    </row>
    <row r="374" spans="1:11" ht="25.5" hidden="1" customHeight="1" thickBot="1" x14ac:dyDescent="0.3">
      <c r="A374" s="1">
        <f>A369</f>
        <v>0</v>
      </c>
      <c r="B374" s="56"/>
      <c r="C374" s="73"/>
      <c r="D374" s="74"/>
      <c r="E374" s="75"/>
      <c r="F374" s="76"/>
      <c r="G374" s="77" t="s">
        <v>39</v>
      </c>
      <c r="H374" s="59"/>
      <c r="I374" s="60"/>
      <c r="J374" s="61" t="str">
        <f t="shared" si="6"/>
        <v/>
      </c>
      <c r="K374" s="62" t="str">
        <f>IF(J374&lt;&gt;"",J374*IF(E360="platiteľ DPH",1.2,1),"")</f>
        <v/>
      </c>
    </row>
    <row r="375" spans="1:11" ht="25.5" hidden="1" customHeight="1" x14ac:dyDescent="0.25">
      <c r="A375" s="1">
        <f>A369</f>
        <v>0</v>
      </c>
      <c r="B375" s="42" t="s">
        <v>20</v>
      </c>
      <c r="C375" s="63"/>
      <c r="D375" s="64"/>
      <c r="E375" s="65"/>
      <c r="F375" s="66"/>
      <c r="G375" s="67" t="s">
        <v>39</v>
      </c>
      <c r="H375" s="45"/>
      <c r="I375" s="46"/>
      <c r="J375" s="47" t="str">
        <f t="shared" si="6"/>
        <v/>
      </c>
      <c r="K375" s="48" t="str">
        <f>IF(J375&lt;&gt;"",J375*IF(E360="platiteľ DPH",1.2,1),"")</f>
        <v/>
      </c>
    </row>
    <row r="376" spans="1:11" ht="25.5" hidden="1" customHeight="1" x14ac:dyDescent="0.25">
      <c r="A376" s="1">
        <f>A369</f>
        <v>0</v>
      </c>
      <c r="B376" s="49"/>
      <c r="C376" s="68"/>
      <c r="D376" s="69"/>
      <c r="E376" s="70"/>
      <c r="F376" s="71"/>
      <c r="G376" s="72" t="s">
        <v>39</v>
      </c>
      <c r="H376" s="52"/>
      <c r="I376" s="53"/>
      <c r="J376" s="54" t="str">
        <f t="shared" si="6"/>
        <v/>
      </c>
      <c r="K376" s="55" t="str">
        <f>IF(J376&lt;&gt;"",J376*IF(E360="platiteľ DPH",1.2,1),"")</f>
        <v/>
      </c>
    </row>
    <row r="377" spans="1:11" ht="25.5" hidden="1" customHeight="1" thickBot="1" x14ac:dyDescent="0.3">
      <c r="A377" s="1">
        <f>A369</f>
        <v>0</v>
      </c>
      <c r="B377" s="56"/>
      <c r="C377" s="73"/>
      <c r="D377" s="74"/>
      <c r="E377" s="75"/>
      <c r="F377" s="76"/>
      <c r="G377" s="77" t="s">
        <v>39</v>
      </c>
      <c r="H377" s="59"/>
      <c r="I377" s="60"/>
      <c r="J377" s="61" t="str">
        <f t="shared" si="6"/>
        <v/>
      </c>
      <c r="K377" s="62" t="str">
        <f>IF(J377&lt;&gt;"",J377*IF(E360="platiteľ DPH",1.2,1),"")</f>
        <v/>
      </c>
    </row>
    <row r="378" spans="1:11" ht="25.5" hidden="1" customHeight="1" x14ac:dyDescent="0.25">
      <c r="A378" s="1">
        <f>A369</f>
        <v>0</v>
      </c>
      <c r="B378" s="42" t="s">
        <v>21</v>
      </c>
      <c r="C378" s="63"/>
      <c r="D378" s="64" t="s">
        <v>22</v>
      </c>
      <c r="E378" s="78" t="s">
        <v>23</v>
      </c>
      <c r="F378" s="79"/>
      <c r="G378" s="67" t="s">
        <v>23</v>
      </c>
      <c r="H378" s="45"/>
      <c r="I378" s="46">
        <v>1</v>
      </c>
      <c r="J378" s="80" t="str">
        <f t="shared" si="6"/>
        <v/>
      </c>
      <c r="K378" s="81" t="str">
        <f>IF(J378&lt;&gt;"",J378*IF(E360="platiteľ DPH",1.2,1),"")</f>
        <v/>
      </c>
    </row>
    <row r="379" spans="1:11" ht="25.5" hidden="1" customHeight="1" thickBot="1" x14ac:dyDescent="0.3">
      <c r="A379" s="1">
        <f>A369</f>
        <v>0</v>
      </c>
      <c r="B379" s="56"/>
      <c r="C379" s="73"/>
      <c r="D379" s="74" t="s">
        <v>24</v>
      </c>
      <c r="E379" s="82" t="s">
        <v>23</v>
      </c>
      <c r="F379" s="83"/>
      <c r="G379" s="77" t="s">
        <v>23</v>
      </c>
      <c r="H379" s="59"/>
      <c r="I379" s="60">
        <v>1</v>
      </c>
      <c r="J379" s="61" t="str">
        <f t="shared" si="6"/>
        <v/>
      </c>
      <c r="K379" s="62" t="str">
        <f>IF(J379&lt;&gt;"",J379*IF(E360="platiteľ DPH",1.2,1),"")</f>
        <v/>
      </c>
    </row>
    <row r="380" spans="1:11" ht="25.5" hidden="1" customHeight="1" thickBot="1" x14ac:dyDescent="0.3">
      <c r="A380" s="1">
        <f>A369</f>
        <v>0</v>
      </c>
      <c r="B380" s="84"/>
      <c r="C380" s="85"/>
      <c r="D380" s="85"/>
      <c r="E380" s="85"/>
      <c r="F380" s="85"/>
      <c r="G380" s="85"/>
      <c r="H380" s="86"/>
      <c r="I380" s="86" t="s">
        <v>40</v>
      </c>
      <c r="J380" s="88" t="str">
        <f>IF(SUM(J372:J379)&gt;0,SUM(J372:J379),"")</f>
        <v/>
      </c>
      <c r="K380" s="88" t="str">
        <f>IF(SUM(K372:K379)&gt;0,SUM(K372:K379),"")</f>
        <v/>
      </c>
    </row>
    <row r="381" spans="1:11" hidden="1" x14ac:dyDescent="0.25">
      <c r="A381" s="1">
        <f>A369</f>
        <v>0</v>
      </c>
      <c r="B381" s="89" t="s">
        <v>26</v>
      </c>
    </row>
    <row r="382" spans="1:11" hidden="1" x14ac:dyDescent="0.25">
      <c r="A382" s="1">
        <f>A369</f>
        <v>0</v>
      </c>
    </row>
    <row r="383" spans="1:11" hidden="1" x14ac:dyDescent="0.25">
      <c r="A383" s="1">
        <f>A369</f>
        <v>0</v>
      </c>
    </row>
    <row r="384" spans="1:11" hidden="1" x14ac:dyDescent="0.25">
      <c r="A384" s="1">
        <f>A369*IF(COUNT([1]summary!$I$71:$I$80)=0,1,0)</f>
        <v>0</v>
      </c>
      <c r="C384" s="90" t="s">
        <v>27</v>
      </c>
      <c r="D384" s="91"/>
      <c r="E384" s="91"/>
      <c r="F384" s="91"/>
      <c r="G384" s="91"/>
      <c r="H384" s="91"/>
      <c r="I384" s="91"/>
      <c r="J384" s="92"/>
    </row>
    <row r="385" spans="1:13" hidden="1" x14ac:dyDescent="0.25">
      <c r="A385" s="1">
        <f>A384</f>
        <v>0</v>
      </c>
      <c r="C385" s="93"/>
      <c r="D385" s="94"/>
      <c r="E385" s="94"/>
      <c r="F385" s="94"/>
      <c r="G385" s="94"/>
      <c r="H385" s="94"/>
      <c r="I385" s="94"/>
      <c r="J385" s="95"/>
    </row>
    <row r="386" spans="1:13" hidden="1" x14ac:dyDescent="0.25">
      <c r="A386" s="1">
        <f>A384</f>
        <v>0</v>
      </c>
    </row>
    <row r="387" spans="1:13" hidden="1" x14ac:dyDescent="0.25">
      <c r="A387" s="1">
        <f>A384</f>
        <v>0</v>
      </c>
    </row>
    <row r="388" spans="1:13" hidden="1" x14ac:dyDescent="0.25">
      <c r="A388" s="1">
        <f>A369*IF([1]summary!$F$12='Príloha č. 2'!M388,1,0)</f>
        <v>0</v>
      </c>
      <c r="B388" s="96" t="s">
        <v>41</v>
      </c>
      <c r="C388" s="96"/>
      <c r="D388" s="96"/>
      <c r="E388" s="96"/>
      <c r="F388" s="96"/>
      <c r="G388" s="96"/>
      <c r="H388" s="96"/>
      <c r="I388" s="96"/>
      <c r="J388" s="96"/>
      <c r="K388" s="96"/>
      <c r="M388" s="7" t="s">
        <v>29</v>
      </c>
    </row>
    <row r="389" spans="1:13" hidden="1" x14ac:dyDescent="0.25">
      <c r="A389" s="1">
        <f>A388</f>
        <v>0</v>
      </c>
    </row>
    <row r="390" spans="1:13" ht="15" hidden="1" customHeight="1" x14ac:dyDescent="0.25">
      <c r="A390" s="1">
        <f>A388</f>
        <v>0</v>
      </c>
      <c r="B390" s="10" t="s">
        <v>42</v>
      </c>
      <c r="C390" s="10"/>
      <c r="D390" s="10"/>
      <c r="E390" s="10"/>
      <c r="F390" s="10"/>
      <c r="G390" s="10"/>
      <c r="H390" s="10"/>
      <c r="I390" s="10"/>
      <c r="J390" s="10"/>
      <c r="K390" s="10"/>
    </row>
    <row r="391" spans="1:13" hidden="1" x14ac:dyDescent="0.25">
      <c r="A391" s="1">
        <f>A388</f>
        <v>0</v>
      </c>
      <c r="B391" s="10"/>
      <c r="C391" s="10"/>
      <c r="D391" s="10"/>
      <c r="E391" s="10"/>
      <c r="F391" s="10"/>
      <c r="G391" s="10"/>
      <c r="H391" s="10"/>
      <c r="I391" s="10"/>
      <c r="J391" s="10"/>
      <c r="K391" s="10"/>
    </row>
    <row r="392" spans="1:13" hidden="1" x14ac:dyDescent="0.25">
      <c r="A392" s="1">
        <f>A388</f>
        <v>0</v>
      </c>
    </row>
    <row r="393" spans="1:13" hidden="1" x14ac:dyDescent="0.25">
      <c r="A393" s="1">
        <f>A394</f>
        <v>0</v>
      </c>
    </row>
    <row r="394" spans="1:13" hidden="1" x14ac:dyDescent="0.25">
      <c r="A394" s="1">
        <f>A369*IF(COUNT([1]summary!$I$71:$I$80)=0,IF([1]summary!$G$20="všetky predmety spolu",0,1),IF([1]summary!$E$58="cenové ponuky komplexne",0,1))</f>
        <v>0</v>
      </c>
      <c r="C394" s="97" t="s">
        <v>31</v>
      </c>
      <c r="D394" s="98"/>
    </row>
    <row r="395" spans="1:13" s="99" customFormat="1" hidden="1" x14ac:dyDescent="0.25">
      <c r="A395" s="1">
        <f>A394</f>
        <v>0</v>
      </c>
      <c r="C395" s="97"/>
    </row>
    <row r="396" spans="1:13" s="99" customFormat="1" ht="15" hidden="1" customHeight="1" x14ac:dyDescent="0.25">
      <c r="A396" s="1">
        <f>A394</f>
        <v>0</v>
      </c>
      <c r="C396" s="97" t="s">
        <v>32</v>
      </c>
      <c r="D396" s="98"/>
      <c r="G396" s="100"/>
      <c r="H396" s="100"/>
      <c r="I396" s="100"/>
      <c r="J396" s="100"/>
      <c r="K396" s="100"/>
    </row>
    <row r="397" spans="1:13" s="99" customFormat="1" hidden="1" x14ac:dyDescent="0.25">
      <c r="A397" s="1">
        <f>A394</f>
        <v>0</v>
      </c>
      <c r="F397" s="101"/>
      <c r="G397" s="102" t="str">
        <f>"podpis a pečiatka "&amp;IF(COUNT([1]summary!$I$71:$I$80)=0,"navrhovateľa","dodávateľa")</f>
        <v>podpis a pečiatka dodávateľa</v>
      </c>
      <c r="H397" s="102"/>
      <c r="I397" s="102"/>
      <c r="J397" s="102"/>
      <c r="K397" s="102"/>
    </row>
    <row r="398" spans="1:13" s="99" customFormat="1" hidden="1" x14ac:dyDescent="0.25">
      <c r="A398" s="1">
        <f>A394</f>
        <v>0</v>
      </c>
      <c r="F398" s="101"/>
      <c r="G398" s="103"/>
      <c r="H398" s="103"/>
      <c r="I398" s="103"/>
      <c r="J398" s="103"/>
      <c r="K398" s="103"/>
    </row>
    <row r="399" spans="1:13" ht="15" hidden="1" customHeight="1" x14ac:dyDescent="0.25">
      <c r="A399" s="1">
        <f>A394*IF(COUNT([1]summary!$I$71:$I$80)=0,1,0)</f>
        <v>0</v>
      </c>
      <c r="B399" s="104" t="s">
        <v>33</v>
      </c>
      <c r="C399" s="104"/>
      <c r="D399" s="104"/>
      <c r="E399" s="104"/>
      <c r="F399" s="104"/>
      <c r="G399" s="104"/>
      <c r="H399" s="104"/>
      <c r="I399" s="104"/>
      <c r="J399" s="104"/>
      <c r="K399" s="104"/>
      <c r="L399" s="105"/>
    </row>
    <row r="400" spans="1:13" hidden="1" x14ac:dyDescent="0.25">
      <c r="A400" s="1">
        <f>A399</f>
        <v>0</v>
      </c>
      <c r="B400" s="104"/>
      <c r="C400" s="104"/>
      <c r="D400" s="104"/>
      <c r="E400" s="104"/>
      <c r="F400" s="104"/>
      <c r="G400" s="104"/>
      <c r="H400" s="104"/>
      <c r="I400" s="104"/>
      <c r="J400" s="104"/>
      <c r="K400" s="104"/>
      <c r="L400" s="105"/>
    </row>
    <row r="401" spans="1:13" ht="15" hidden="1" customHeight="1" x14ac:dyDescent="0.25">
      <c r="A401" s="1">
        <f>A394*IF(A399=1,0,1)</f>
        <v>0</v>
      </c>
      <c r="B401" s="104" t="s">
        <v>34</v>
      </c>
      <c r="C401" s="104"/>
      <c r="D401" s="104"/>
      <c r="E401" s="104"/>
      <c r="F401" s="104"/>
      <c r="G401" s="104"/>
      <c r="H401" s="104"/>
      <c r="I401" s="104"/>
      <c r="J401" s="104"/>
      <c r="K401" s="104"/>
      <c r="L401" s="105"/>
    </row>
    <row r="402" spans="1:13" hidden="1" x14ac:dyDescent="0.25">
      <c r="A402" s="1">
        <f>A401</f>
        <v>0</v>
      </c>
      <c r="B402" s="104"/>
      <c r="C402" s="104"/>
      <c r="D402" s="104"/>
      <c r="E402" s="104"/>
      <c r="F402" s="104"/>
      <c r="G402" s="104"/>
      <c r="H402" s="104"/>
      <c r="I402" s="104"/>
      <c r="J402" s="104"/>
      <c r="K402" s="104"/>
      <c r="L402" s="105"/>
    </row>
    <row r="403" spans="1:13" s="1" customFormat="1" ht="21" hidden="1" x14ac:dyDescent="0.25">
      <c r="A403" s="1">
        <f>A426*A394</f>
        <v>0</v>
      </c>
      <c r="B403" s="3"/>
      <c r="C403" s="4"/>
      <c r="D403" s="4"/>
      <c r="E403" s="4"/>
      <c r="F403" s="4"/>
      <c r="G403" s="4"/>
      <c r="H403" s="4"/>
      <c r="I403" s="4"/>
      <c r="J403" s="5" t="str">
        <f>IF(COUNT([1]summary!$I$71:$I$80)=0,'[1]Výzva na prieskum trhu'!$C$135,'[1]Výzva na predloženie CP'!$B$332)</f>
        <v xml:space="preserve">Príloha č. 2: </v>
      </c>
      <c r="K403" s="5"/>
    </row>
    <row r="404" spans="1:13" s="1" customFormat="1" ht="23.25" hidden="1" customHeight="1" x14ac:dyDescent="0.25">
      <c r="A404" s="1">
        <f>A426*A394</f>
        <v>0</v>
      </c>
      <c r="B404" s="6" t="str">
        <f>IF(COUNT([1]summary!$I$71:$I$80)=0,'[1]Výzva na prieskum trhu'!$B$2,'[1]Výzva na predloženie CP'!$B$2)</f>
        <v>Výzva na predloženie cenovej ponuky</v>
      </c>
      <c r="C404" s="6"/>
      <c r="D404" s="6"/>
      <c r="E404" s="6"/>
      <c r="F404" s="6"/>
      <c r="G404" s="6"/>
      <c r="H404" s="6"/>
      <c r="I404" s="6"/>
      <c r="J404" s="6"/>
      <c r="K404" s="6"/>
      <c r="M404" s="7"/>
    </row>
    <row r="405" spans="1:13" s="1" customFormat="1" hidden="1" x14ac:dyDescent="0.25">
      <c r="A405" s="1">
        <f>A426*A394</f>
        <v>0</v>
      </c>
      <c r="B405" s="8"/>
      <c r="C405" s="8"/>
      <c r="D405" s="8"/>
      <c r="E405" s="8"/>
      <c r="F405" s="8"/>
      <c r="G405" s="8"/>
      <c r="H405" s="8"/>
      <c r="I405" s="8"/>
      <c r="J405" s="8"/>
      <c r="K405" s="8"/>
      <c r="M405" s="7"/>
    </row>
    <row r="406" spans="1:13" s="1" customFormat="1" ht="23.25" hidden="1" customHeight="1" x14ac:dyDescent="0.25">
      <c r="A406" s="1">
        <f>A426*A394</f>
        <v>0</v>
      </c>
      <c r="B406" s="6" t="str">
        <f>IF(COUNT([1]summary!$I$71:$I$80)=0,'[1]Výzva na prieskum trhu'!$E$135,'[1]Výzva na predloženie CP'!$E$332)</f>
        <v>Návrh na plnenie kritérií</v>
      </c>
      <c r="C406" s="6"/>
      <c r="D406" s="6"/>
      <c r="E406" s="6"/>
      <c r="F406" s="6"/>
      <c r="G406" s="6"/>
      <c r="H406" s="6"/>
      <c r="I406" s="6"/>
      <c r="J406" s="6"/>
      <c r="K406" s="6"/>
      <c r="M406" s="7"/>
    </row>
    <row r="407" spans="1:13" hidden="1" x14ac:dyDescent="0.25">
      <c r="A407" s="1">
        <f>A426*A394</f>
        <v>0</v>
      </c>
    </row>
    <row r="408" spans="1:13" ht="15" hidden="1" customHeight="1" x14ac:dyDescent="0.25">
      <c r="A408" s="1">
        <f>A426*A394</f>
        <v>0</v>
      </c>
      <c r="B408" s="10" t="s">
        <v>1</v>
      </c>
      <c r="C408" s="10"/>
      <c r="D408" s="10"/>
      <c r="E408" s="10"/>
      <c r="F408" s="10"/>
      <c r="G408" s="10"/>
      <c r="H408" s="10"/>
      <c r="I408" s="10"/>
      <c r="J408" s="10"/>
      <c r="K408" s="10"/>
    </row>
    <row r="409" spans="1:13" hidden="1" x14ac:dyDescent="0.25">
      <c r="A409" s="1">
        <f>A426*A394</f>
        <v>0</v>
      </c>
      <c r="B409" s="10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1:13" hidden="1" x14ac:dyDescent="0.25">
      <c r="A410" s="1">
        <f>A426*A394</f>
        <v>0</v>
      </c>
      <c r="B410" s="10"/>
      <c r="C410" s="10"/>
      <c r="D410" s="10"/>
      <c r="E410" s="10"/>
      <c r="F410" s="10"/>
      <c r="G410" s="10"/>
      <c r="H410" s="10"/>
      <c r="I410" s="10"/>
      <c r="J410" s="10"/>
      <c r="K410" s="10"/>
    </row>
    <row r="411" spans="1:13" hidden="1" x14ac:dyDescent="0.25">
      <c r="A411" s="1">
        <f>A426*A394</f>
        <v>0</v>
      </c>
    </row>
    <row r="412" spans="1:13" s="1" customFormat="1" ht="19.5" hidden="1" customHeight="1" thickBot="1" x14ac:dyDescent="0.3">
      <c r="A412" s="1">
        <f>A426*A394</f>
        <v>0</v>
      </c>
      <c r="C412" s="113" t="str">
        <f>"Identifikačné údaje "&amp;IF(OR([1]summary!$K$41="",[1]summary!$K$41&gt;=[1]summary!$K$39),"navrhovateľa:","dodávateľa:")</f>
        <v>Identifikačné údaje navrhovateľa:</v>
      </c>
      <c r="D412" s="114"/>
      <c r="E412" s="114"/>
      <c r="F412" s="114"/>
      <c r="G412" s="115"/>
    </row>
    <row r="413" spans="1:13" s="1" customFormat="1" ht="19.5" hidden="1" customHeight="1" x14ac:dyDescent="0.25">
      <c r="A413" s="1">
        <f>A426*A394</f>
        <v>0</v>
      </c>
      <c r="C413" s="116" t="s">
        <v>2</v>
      </c>
      <c r="D413" s="117"/>
      <c r="E413" s="118"/>
      <c r="F413" s="119"/>
      <c r="G413" s="120"/>
    </row>
    <row r="414" spans="1:13" s="1" customFormat="1" ht="39" hidden="1" customHeight="1" x14ac:dyDescent="0.25">
      <c r="A414" s="1">
        <f>A426*A394</f>
        <v>0</v>
      </c>
      <c r="C414" s="121" t="s">
        <v>3</v>
      </c>
      <c r="D414" s="122"/>
      <c r="E414" s="123"/>
      <c r="F414" s="124"/>
      <c r="G414" s="125"/>
    </row>
    <row r="415" spans="1:13" s="1" customFormat="1" ht="19.5" hidden="1" customHeight="1" x14ac:dyDescent="0.25">
      <c r="A415" s="1">
        <f>A426*A394</f>
        <v>0</v>
      </c>
      <c r="C415" s="126" t="s">
        <v>4</v>
      </c>
      <c r="D415" s="127"/>
      <c r="E415" s="123"/>
      <c r="F415" s="124"/>
      <c r="G415" s="125"/>
    </row>
    <row r="416" spans="1:13" s="1" customFormat="1" ht="19.5" hidden="1" customHeight="1" x14ac:dyDescent="0.25">
      <c r="A416" s="1">
        <f>A426*A394</f>
        <v>0</v>
      </c>
      <c r="C416" s="126" t="s">
        <v>5</v>
      </c>
      <c r="D416" s="127"/>
      <c r="E416" s="123"/>
      <c r="F416" s="124"/>
      <c r="G416" s="125"/>
    </row>
    <row r="417" spans="1:13" s="1" customFormat="1" ht="30" hidden="1" customHeight="1" x14ac:dyDescent="0.25">
      <c r="A417" s="1">
        <f>A426</f>
        <v>0</v>
      </c>
      <c r="C417" s="26" t="s">
        <v>6</v>
      </c>
      <c r="D417" s="27"/>
      <c r="E417" s="21"/>
      <c r="F417" s="22"/>
      <c r="G417" s="23"/>
      <c r="M417" s="7"/>
    </row>
    <row r="418" spans="1:13" s="1" customFormat="1" ht="19.5" hidden="1" customHeight="1" x14ac:dyDescent="0.25">
      <c r="A418" s="1">
        <f>A426*A394</f>
        <v>0</v>
      </c>
      <c r="C418" s="126" t="s">
        <v>7</v>
      </c>
      <c r="D418" s="127"/>
      <c r="E418" s="123"/>
      <c r="F418" s="124"/>
      <c r="G418" s="125"/>
    </row>
    <row r="419" spans="1:13" s="1" customFormat="1" ht="19.5" hidden="1" customHeight="1" x14ac:dyDescent="0.25">
      <c r="A419" s="1">
        <f>A426*A394</f>
        <v>0</v>
      </c>
      <c r="C419" s="126" t="s">
        <v>8</v>
      </c>
      <c r="D419" s="127"/>
      <c r="E419" s="123"/>
      <c r="F419" s="124"/>
      <c r="G419" s="125"/>
    </row>
    <row r="420" spans="1:13" s="1" customFormat="1" ht="19.5" hidden="1" customHeight="1" x14ac:dyDescent="0.25">
      <c r="A420" s="1">
        <f>A426*A394</f>
        <v>0</v>
      </c>
      <c r="C420" s="126" t="s">
        <v>9</v>
      </c>
      <c r="D420" s="127"/>
      <c r="E420" s="123"/>
      <c r="F420" s="124"/>
      <c r="G420" s="125"/>
    </row>
    <row r="421" spans="1:13" s="1" customFormat="1" ht="19.5" hidden="1" customHeight="1" x14ac:dyDescent="0.25">
      <c r="A421" s="1">
        <f>A426*A394</f>
        <v>0</v>
      </c>
      <c r="C421" s="126" t="s">
        <v>10</v>
      </c>
      <c r="D421" s="127"/>
      <c r="E421" s="123"/>
      <c r="F421" s="124"/>
      <c r="G421" s="125"/>
    </row>
    <row r="422" spans="1:13" s="1" customFormat="1" ht="19.5" hidden="1" customHeight="1" x14ac:dyDescent="0.25">
      <c r="A422" s="1">
        <f>A426*A394</f>
        <v>0</v>
      </c>
      <c r="C422" s="126" t="s">
        <v>11</v>
      </c>
      <c r="D422" s="127"/>
      <c r="E422" s="123"/>
      <c r="F422" s="124"/>
      <c r="G422" s="125"/>
    </row>
    <row r="423" spans="1:13" s="1" customFormat="1" ht="19.5" hidden="1" customHeight="1" thickBot="1" x14ac:dyDescent="0.3">
      <c r="A423" s="1">
        <f>A426*A394</f>
        <v>0</v>
      </c>
      <c r="C423" s="128" t="s">
        <v>12</v>
      </c>
      <c r="D423" s="129"/>
      <c r="E423" s="130"/>
      <c r="F423" s="131"/>
      <c r="G423" s="132"/>
    </row>
    <row r="424" spans="1:13" hidden="1" x14ac:dyDescent="0.25">
      <c r="A424" s="1">
        <f>A426*A394</f>
        <v>0</v>
      </c>
    </row>
    <row r="425" spans="1:13" hidden="1" x14ac:dyDescent="0.25">
      <c r="A425" s="1">
        <f>A426*A394</f>
        <v>0</v>
      </c>
    </row>
    <row r="426" spans="1:13" hidden="1" x14ac:dyDescent="0.25">
      <c r="A426">
        <f>IF(D426&lt;&gt;"",1,0)</f>
        <v>0</v>
      </c>
      <c r="B426" s="33" t="s">
        <v>35</v>
      </c>
      <c r="C426" s="33"/>
      <c r="D426" s="106" t="str">
        <f>IF([1]summary!$B$44&lt;&gt;"",[1]summary!$B$44,"")</f>
        <v/>
      </c>
      <c r="E426" s="106"/>
      <c r="F426" s="106"/>
      <c r="G426" s="106"/>
      <c r="H426" s="106"/>
      <c r="I426" s="106"/>
      <c r="J426" s="106"/>
      <c r="K426" s="35"/>
    </row>
    <row r="427" spans="1:13" hidden="1" x14ac:dyDescent="0.25">
      <c r="A427" s="1">
        <f>A426</f>
        <v>0</v>
      </c>
    </row>
    <row r="428" spans="1:13" ht="54.95" hidden="1" customHeight="1" thickBot="1" x14ac:dyDescent="0.3">
      <c r="A428" s="1">
        <f>A426</f>
        <v>0</v>
      </c>
      <c r="B428" s="107" t="s">
        <v>15</v>
      </c>
      <c r="C428" s="108"/>
      <c r="D428" s="109"/>
      <c r="E428" s="110" t="s">
        <v>36</v>
      </c>
      <c r="F428" s="111"/>
      <c r="G428" s="40" t="s">
        <v>37</v>
      </c>
      <c r="H428" s="39" t="s">
        <v>16</v>
      </c>
      <c r="I428" s="40" t="s">
        <v>17</v>
      </c>
      <c r="J428" s="112" t="s">
        <v>18</v>
      </c>
      <c r="K428" s="112" t="s">
        <v>19</v>
      </c>
    </row>
    <row r="429" spans="1:13" ht="25.5" hidden="1" customHeight="1" x14ac:dyDescent="0.25">
      <c r="A429" s="1">
        <f>A426</f>
        <v>0</v>
      </c>
      <c r="B429" s="42" t="s">
        <v>38</v>
      </c>
      <c r="C429" s="63"/>
      <c r="D429" s="64"/>
      <c r="E429" s="133"/>
      <c r="F429" s="134"/>
      <c r="G429" s="67" t="s">
        <v>39</v>
      </c>
      <c r="H429" s="45"/>
      <c r="I429" s="46"/>
      <c r="J429" s="47" t="str">
        <f t="shared" ref="J429:J436" si="7">IF(AND(H429&lt;&gt;"",I429&lt;&gt;""),H429*I429,"")</f>
        <v/>
      </c>
      <c r="K429" s="48" t="str">
        <f>IF(J429&lt;&gt;"",J429*IF(E417="platiteľ DPH",1.2,1),"")</f>
        <v/>
      </c>
    </row>
    <row r="430" spans="1:13" ht="25.5" hidden="1" customHeight="1" x14ac:dyDescent="0.25">
      <c r="A430" s="1">
        <f>A426</f>
        <v>0</v>
      </c>
      <c r="B430" s="49"/>
      <c r="C430" s="68"/>
      <c r="D430" s="69"/>
      <c r="E430" s="135"/>
      <c r="F430" s="136"/>
      <c r="G430" s="72" t="s">
        <v>39</v>
      </c>
      <c r="H430" s="52"/>
      <c r="I430" s="53"/>
      <c r="J430" s="54" t="str">
        <f t="shared" si="7"/>
        <v/>
      </c>
      <c r="K430" s="55" t="str">
        <f>IF(J430&lt;&gt;"",J430*IF(E417="platiteľ DPH",1.2,1),"")</f>
        <v/>
      </c>
    </row>
    <row r="431" spans="1:13" ht="25.5" hidden="1" customHeight="1" thickBot="1" x14ac:dyDescent="0.3">
      <c r="A431" s="1">
        <f>A426</f>
        <v>0</v>
      </c>
      <c r="B431" s="56"/>
      <c r="C431" s="73"/>
      <c r="D431" s="74"/>
      <c r="E431" s="137"/>
      <c r="F431" s="138"/>
      <c r="G431" s="77" t="s">
        <v>39</v>
      </c>
      <c r="H431" s="59"/>
      <c r="I431" s="60"/>
      <c r="J431" s="61" t="str">
        <f t="shared" si="7"/>
        <v/>
      </c>
      <c r="K431" s="62" t="str">
        <f>IF(J431&lt;&gt;"",J431*IF(E417="platiteľ DPH",1.2,1),"")</f>
        <v/>
      </c>
    </row>
    <row r="432" spans="1:13" ht="25.5" hidden="1" customHeight="1" x14ac:dyDescent="0.25">
      <c r="A432" s="1">
        <f>A426</f>
        <v>0</v>
      </c>
      <c r="B432" s="42" t="s">
        <v>20</v>
      </c>
      <c r="C432" s="63"/>
      <c r="D432" s="64"/>
      <c r="E432" s="133"/>
      <c r="F432" s="134"/>
      <c r="G432" s="67" t="s">
        <v>39</v>
      </c>
      <c r="H432" s="45"/>
      <c r="I432" s="46"/>
      <c r="J432" s="47" t="str">
        <f t="shared" si="7"/>
        <v/>
      </c>
      <c r="K432" s="48" t="str">
        <f>IF(J432&lt;&gt;"",J432*IF(E417="platiteľ DPH",1.2,1),"")</f>
        <v/>
      </c>
    </row>
    <row r="433" spans="1:13" ht="25.5" hidden="1" customHeight="1" x14ac:dyDescent="0.25">
      <c r="A433" s="1">
        <f>A426</f>
        <v>0</v>
      </c>
      <c r="B433" s="49"/>
      <c r="C433" s="68"/>
      <c r="D433" s="69"/>
      <c r="E433" s="135"/>
      <c r="F433" s="136"/>
      <c r="G433" s="72" t="s">
        <v>39</v>
      </c>
      <c r="H433" s="52"/>
      <c r="I433" s="53"/>
      <c r="J433" s="54" t="str">
        <f t="shared" si="7"/>
        <v/>
      </c>
      <c r="K433" s="55" t="str">
        <f>IF(J433&lt;&gt;"",J433*IF(E417="platiteľ DPH",1.2,1),"")</f>
        <v/>
      </c>
    </row>
    <row r="434" spans="1:13" ht="25.5" hidden="1" customHeight="1" thickBot="1" x14ac:dyDescent="0.3">
      <c r="A434" s="1">
        <f>A426</f>
        <v>0</v>
      </c>
      <c r="B434" s="56"/>
      <c r="C434" s="73"/>
      <c r="D434" s="74"/>
      <c r="E434" s="137"/>
      <c r="F434" s="138"/>
      <c r="G434" s="77" t="s">
        <v>39</v>
      </c>
      <c r="H434" s="59"/>
      <c r="I434" s="60"/>
      <c r="J434" s="61" t="str">
        <f t="shared" si="7"/>
        <v/>
      </c>
      <c r="K434" s="62" t="str">
        <f>IF(J434&lt;&gt;"",J434*IF(E417="platiteľ DPH",1.2,1),"")</f>
        <v/>
      </c>
    </row>
    <row r="435" spans="1:13" ht="25.5" hidden="1" customHeight="1" x14ac:dyDescent="0.25">
      <c r="A435" s="1">
        <f>A426</f>
        <v>0</v>
      </c>
      <c r="B435" s="42" t="s">
        <v>21</v>
      </c>
      <c r="C435" s="63"/>
      <c r="D435" s="64" t="s">
        <v>22</v>
      </c>
      <c r="E435" s="139" t="s">
        <v>23</v>
      </c>
      <c r="F435" s="140"/>
      <c r="G435" s="67" t="s">
        <v>23</v>
      </c>
      <c r="H435" s="45"/>
      <c r="I435" s="46">
        <v>1</v>
      </c>
      <c r="J435" s="80" t="str">
        <f t="shared" si="7"/>
        <v/>
      </c>
      <c r="K435" s="81" t="str">
        <f>IF(J435&lt;&gt;"",J435*IF(E417="platiteľ DPH",1.2,1),"")</f>
        <v/>
      </c>
    </row>
    <row r="436" spans="1:13" ht="25.5" hidden="1" customHeight="1" thickBot="1" x14ac:dyDescent="0.3">
      <c r="A436" s="1">
        <f>A426</f>
        <v>0</v>
      </c>
      <c r="B436" s="56"/>
      <c r="C436" s="73"/>
      <c r="D436" s="74" t="s">
        <v>24</v>
      </c>
      <c r="E436" s="141" t="s">
        <v>23</v>
      </c>
      <c r="F436" s="142"/>
      <c r="G436" s="77" t="s">
        <v>23</v>
      </c>
      <c r="H436" s="59"/>
      <c r="I436" s="60">
        <v>1</v>
      </c>
      <c r="J436" s="61" t="str">
        <f t="shared" si="7"/>
        <v/>
      </c>
      <c r="K436" s="62" t="str">
        <f>IF(J436&lt;&gt;"",J436*IF(E417="platiteľ DPH",1.2,1),"")</f>
        <v/>
      </c>
    </row>
    <row r="437" spans="1:13" ht="25.5" hidden="1" customHeight="1" thickBot="1" x14ac:dyDescent="0.3">
      <c r="A437" s="1">
        <f>A426</f>
        <v>0</v>
      </c>
      <c r="B437" s="84"/>
      <c r="C437" s="85"/>
      <c r="D437" s="85"/>
      <c r="E437" s="85"/>
      <c r="F437" s="85"/>
      <c r="G437" s="85"/>
      <c r="H437" s="86"/>
      <c r="I437" s="86" t="s">
        <v>40</v>
      </c>
      <c r="J437" s="88" t="str">
        <f>IF(SUM(J429:J436)&gt;0,SUM(J429:J436),"")</f>
        <v/>
      </c>
      <c r="K437" s="88" t="str">
        <f>IF(SUM(K429:K436)&gt;0,SUM(K429:K436),"")</f>
        <v/>
      </c>
    </row>
    <row r="438" spans="1:13" hidden="1" x14ac:dyDescent="0.25">
      <c r="A438" s="1">
        <f>A426</f>
        <v>0</v>
      </c>
      <c r="B438" s="89" t="s">
        <v>26</v>
      </c>
    </row>
    <row r="439" spans="1:13" hidden="1" x14ac:dyDescent="0.25">
      <c r="A439" s="1">
        <f>A426</f>
        <v>0</v>
      </c>
    </row>
    <row r="440" spans="1:13" hidden="1" x14ac:dyDescent="0.25">
      <c r="A440" s="1">
        <f>A426</f>
        <v>0</v>
      </c>
    </row>
    <row r="441" spans="1:13" ht="15" hidden="1" customHeight="1" x14ac:dyDescent="0.25">
      <c r="A441" s="1">
        <f>A426*IF(COUNT([1]summary!$I$71:$I$80)=0,1,0)</f>
        <v>0</v>
      </c>
      <c r="C441" s="90" t="s">
        <v>27</v>
      </c>
      <c r="D441" s="91"/>
      <c r="E441" s="91"/>
      <c r="F441" s="91"/>
      <c r="G441" s="91"/>
      <c r="H441" s="91"/>
      <c r="I441" s="91"/>
      <c r="J441" s="92"/>
    </row>
    <row r="442" spans="1:13" hidden="1" x14ac:dyDescent="0.25">
      <c r="A442" s="1">
        <f>A441</f>
        <v>0</v>
      </c>
      <c r="C442" s="93"/>
      <c r="D442" s="94"/>
      <c r="E442" s="94"/>
      <c r="F442" s="94"/>
      <c r="G442" s="94"/>
      <c r="H442" s="94"/>
      <c r="I442" s="94"/>
      <c r="J442" s="95"/>
    </row>
    <row r="443" spans="1:13" hidden="1" x14ac:dyDescent="0.25">
      <c r="A443" s="1">
        <f>A441</f>
        <v>0</v>
      </c>
    </row>
    <row r="444" spans="1:13" hidden="1" x14ac:dyDescent="0.25">
      <c r="A444" s="1">
        <f>A441</f>
        <v>0</v>
      </c>
    </row>
    <row r="445" spans="1:13" hidden="1" x14ac:dyDescent="0.25">
      <c r="A445" s="1">
        <f>A426*IF([1]summary!$F$12='Príloha č. 2'!M445,1,0)</f>
        <v>0</v>
      </c>
      <c r="B445" s="96" t="s">
        <v>41</v>
      </c>
      <c r="C445" s="96"/>
      <c r="D445" s="96"/>
      <c r="E445" s="96"/>
      <c r="F445" s="96"/>
      <c r="G445" s="96"/>
      <c r="H445" s="96"/>
      <c r="I445" s="96"/>
      <c r="J445" s="96"/>
      <c r="K445" s="96"/>
      <c r="M445" s="7" t="s">
        <v>29</v>
      </c>
    </row>
    <row r="446" spans="1:13" hidden="1" x14ac:dyDescent="0.25">
      <c r="A446" s="1">
        <f>A445</f>
        <v>0</v>
      </c>
    </row>
    <row r="447" spans="1:13" ht="15" hidden="1" customHeight="1" x14ac:dyDescent="0.25">
      <c r="A447" s="1">
        <f>A445</f>
        <v>0</v>
      </c>
      <c r="B447" s="10" t="s">
        <v>42</v>
      </c>
      <c r="C447" s="10"/>
      <c r="D447" s="10"/>
      <c r="E447" s="10"/>
      <c r="F447" s="10"/>
      <c r="G447" s="10"/>
      <c r="H447" s="10"/>
      <c r="I447" s="10"/>
      <c r="J447" s="10"/>
      <c r="K447" s="10"/>
    </row>
    <row r="448" spans="1:13" hidden="1" x14ac:dyDescent="0.25">
      <c r="A448" s="1">
        <f>A445</f>
        <v>0</v>
      </c>
      <c r="B448" s="10"/>
      <c r="C448" s="10"/>
      <c r="D448" s="10"/>
      <c r="E448" s="10"/>
      <c r="F448" s="10"/>
      <c r="G448" s="10"/>
      <c r="H448" s="10"/>
      <c r="I448" s="10"/>
      <c r="J448" s="10"/>
      <c r="K448" s="10"/>
    </row>
    <row r="449" spans="1:13" hidden="1" x14ac:dyDescent="0.25">
      <c r="A449" s="1">
        <f>A445</f>
        <v>0</v>
      </c>
    </row>
    <row r="450" spans="1:13" hidden="1" x14ac:dyDescent="0.25">
      <c r="A450" s="1">
        <f>A451</f>
        <v>0</v>
      </c>
    </row>
    <row r="451" spans="1:13" hidden="1" x14ac:dyDescent="0.25">
      <c r="A451" s="1">
        <f>A426*IF(COUNT([1]summary!$I$71:$I$80)=0,IF([1]summary!$G$20="všetky predmety spolu",0,1),IF([1]summary!$E$58="cenové ponuky komplexne",0,1))</f>
        <v>0</v>
      </c>
      <c r="C451" s="97" t="s">
        <v>31</v>
      </c>
      <c r="D451" s="98"/>
    </row>
    <row r="452" spans="1:13" s="99" customFormat="1" hidden="1" x14ac:dyDescent="0.25">
      <c r="A452" s="1">
        <f>A451</f>
        <v>0</v>
      </c>
      <c r="C452" s="97"/>
    </row>
    <row r="453" spans="1:13" s="99" customFormat="1" ht="15" hidden="1" customHeight="1" x14ac:dyDescent="0.25">
      <c r="A453" s="1">
        <f>A451</f>
        <v>0</v>
      </c>
      <c r="C453" s="97" t="s">
        <v>32</v>
      </c>
      <c r="D453" s="98"/>
      <c r="G453" s="100"/>
      <c r="H453" s="100"/>
      <c r="I453" s="100"/>
      <c r="J453" s="100"/>
      <c r="K453" s="100"/>
    </row>
    <row r="454" spans="1:13" s="99" customFormat="1" hidden="1" x14ac:dyDescent="0.25">
      <c r="A454" s="1">
        <f>A451</f>
        <v>0</v>
      </c>
      <c r="F454" s="101"/>
      <c r="G454" s="143" t="str">
        <f>"podpis a pečiatka "&amp;IF(COUNT([1]summary!$I$71:$I$80)=0,"navrhovateľa","dodávateľa")</f>
        <v>podpis a pečiatka dodávateľa</v>
      </c>
      <c r="H454" s="143"/>
      <c r="I454" s="143"/>
      <c r="J454" s="143"/>
      <c r="K454" s="143"/>
    </row>
    <row r="455" spans="1:13" s="99" customFormat="1" hidden="1" x14ac:dyDescent="0.25">
      <c r="A455" s="1">
        <f>A451</f>
        <v>0</v>
      </c>
      <c r="F455" s="101"/>
      <c r="G455" s="103"/>
      <c r="H455" s="103"/>
      <c r="I455" s="103"/>
      <c r="J455" s="103"/>
      <c r="K455" s="103"/>
    </row>
    <row r="456" spans="1:13" ht="15" hidden="1" customHeight="1" x14ac:dyDescent="0.25">
      <c r="A456" s="1">
        <f>A451*IF(COUNT([1]summary!$I$71:$I$80)=0,1,0)</f>
        <v>0</v>
      </c>
      <c r="B456" s="104" t="s">
        <v>33</v>
      </c>
      <c r="C456" s="104"/>
      <c r="D456" s="104"/>
      <c r="E456" s="104"/>
      <c r="F456" s="104"/>
      <c r="G456" s="104"/>
      <c r="H456" s="104"/>
      <c r="I456" s="104"/>
      <c r="J456" s="104"/>
      <c r="K456" s="104"/>
      <c r="L456" s="105"/>
    </row>
    <row r="457" spans="1:13" hidden="1" x14ac:dyDescent="0.25">
      <c r="A457" s="1">
        <f>A456</f>
        <v>0</v>
      </c>
      <c r="B457" s="104"/>
      <c r="C457" s="104"/>
      <c r="D457" s="104"/>
      <c r="E457" s="104"/>
      <c r="F457" s="104"/>
      <c r="G457" s="104"/>
      <c r="H457" s="104"/>
      <c r="I457" s="104"/>
      <c r="J457" s="104"/>
      <c r="K457" s="104"/>
      <c r="L457" s="105"/>
    </row>
    <row r="458" spans="1:13" ht="15" hidden="1" customHeight="1" x14ac:dyDescent="0.25">
      <c r="A458" s="1">
        <f>A451*IF(A456=1,0,1)</f>
        <v>0</v>
      </c>
      <c r="B458" s="104" t="s">
        <v>34</v>
      </c>
      <c r="C458" s="104"/>
      <c r="D458" s="104"/>
      <c r="E458" s="104"/>
      <c r="F458" s="104"/>
      <c r="G458" s="104"/>
      <c r="H458" s="104"/>
      <c r="I458" s="104"/>
      <c r="J458" s="104"/>
      <c r="K458" s="104"/>
      <c r="L458" s="105"/>
    </row>
    <row r="459" spans="1:13" hidden="1" x14ac:dyDescent="0.25">
      <c r="A459" s="1">
        <f>A458</f>
        <v>0</v>
      </c>
      <c r="B459" s="104"/>
      <c r="C459" s="104"/>
      <c r="D459" s="104"/>
      <c r="E459" s="104"/>
      <c r="F459" s="104"/>
      <c r="G459" s="104"/>
      <c r="H459" s="104"/>
      <c r="I459" s="104"/>
      <c r="J459" s="104"/>
      <c r="K459" s="104"/>
      <c r="L459" s="105"/>
    </row>
    <row r="460" spans="1:13" s="1" customFormat="1" ht="21" hidden="1" x14ac:dyDescent="0.25">
      <c r="A460" s="1">
        <f>A483*A451</f>
        <v>0</v>
      </c>
      <c r="B460" s="3"/>
      <c r="C460" s="4"/>
      <c r="D460" s="4"/>
      <c r="E460" s="4"/>
      <c r="F460" s="4"/>
      <c r="G460" s="4"/>
      <c r="H460" s="4"/>
      <c r="I460" s="4"/>
      <c r="J460" s="5" t="str">
        <f>IF(COUNT([1]summary!$I$71:$I$80)=0,'[1]Výzva na prieskum trhu'!$C$135,'[1]Výzva na predloženie CP'!$B$332)</f>
        <v xml:space="preserve">Príloha č. 2: </v>
      </c>
      <c r="K460" s="5"/>
    </row>
    <row r="461" spans="1:13" s="1" customFormat="1" ht="23.25" hidden="1" x14ac:dyDescent="0.25">
      <c r="A461" s="1">
        <f>A483*A451</f>
        <v>0</v>
      </c>
      <c r="B461" s="6" t="str">
        <f>IF(COUNT([1]summary!$I$71:$I$80)=0,'[1]Výzva na prieskum trhu'!$B$2,'[1]Výzva na predloženie CP'!$B$2)</f>
        <v>Výzva na predloženie cenovej ponuky</v>
      </c>
      <c r="C461" s="6"/>
      <c r="D461" s="6"/>
      <c r="E461" s="6"/>
      <c r="F461" s="6"/>
      <c r="G461" s="6"/>
      <c r="H461" s="6"/>
      <c r="I461" s="6"/>
      <c r="J461" s="6"/>
      <c r="K461" s="6"/>
      <c r="M461" s="7"/>
    </row>
    <row r="462" spans="1:13" s="1" customFormat="1" hidden="1" x14ac:dyDescent="0.25">
      <c r="A462" s="1">
        <f>A483*A451</f>
        <v>0</v>
      </c>
      <c r="B462" s="8"/>
      <c r="C462" s="8"/>
      <c r="D462" s="8"/>
      <c r="E462" s="8"/>
      <c r="F462" s="8"/>
      <c r="G462" s="8"/>
      <c r="H462" s="8"/>
      <c r="I462" s="8"/>
      <c r="J462" s="8"/>
      <c r="K462" s="8"/>
      <c r="M462" s="7"/>
    </row>
    <row r="463" spans="1:13" s="1" customFormat="1" ht="23.25" hidden="1" x14ac:dyDescent="0.25">
      <c r="A463" s="1">
        <f>A483*A451</f>
        <v>0</v>
      </c>
      <c r="B463" s="6" t="str">
        <f>IF(COUNT([1]summary!$I$71:$I$80)=0,'[1]Výzva na prieskum trhu'!$E$135,'[1]Výzva na predloženie CP'!$E$332)</f>
        <v>Návrh na plnenie kritérií</v>
      </c>
      <c r="C463" s="6"/>
      <c r="D463" s="6"/>
      <c r="E463" s="6"/>
      <c r="F463" s="6"/>
      <c r="G463" s="6"/>
      <c r="H463" s="6"/>
      <c r="I463" s="6"/>
      <c r="J463" s="6"/>
      <c r="K463" s="6"/>
      <c r="M463" s="7"/>
    </row>
    <row r="464" spans="1:13" hidden="1" x14ac:dyDescent="0.25">
      <c r="A464" s="1">
        <f>A483*A451</f>
        <v>0</v>
      </c>
    </row>
    <row r="465" spans="1:13" ht="15" hidden="1" customHeight="1" x14ac:dyDescent="0.25">
      <c r="A465" s="1">
        <f>A483*A451</f>
        <v>0</v>
      </c>
      <c r="B465" s="10" t="s">
        <v>1</v>
      </c>
      <c r="C465" s="10"/>
      <c r="D465" s="10"/>
      <c r="E465" s="10"/>
      <c r="F465" s="10"/>
      <c r="G465" s="10"/>
      <c r="H465" s="10"/>
      <c r="I465" s="10"/>
      <c r="J465" s="10"/>
      <c r="K465" s="10"/>
    </row>
    <row r="466" spans="1:13" hidden="1" x14ac:dyDescent="0.25">
      <c r="A466" s="1">
        <f>A483*A451</f>
        <v>0</v>
      </c>
      <c r="B466" s="10"/>
      <c r="C466" s="10"/>
      <c r="D466" s="10"/>
      <c r="E466" s="10"/>
      <c r="F466" s="10"/>
      <c r="G466" s="10"/>
      <c r="H466" s="10"/>
      <c r="I466" s="10"/>
      <c r="J466" s="10"/>
      <c r="K466" s="10"/>
    </row>
    <row r="467" spans="1:13" hidden="1" x14ac:dyDescent="0.25">
      <c r="A467" s="1">
        <f>A483*A451</f>
        <v>0</v>
      </c>
      <c r="B467" s="10"/>
      <c r="C467" s="10"/>
      <c r="D467" s="10"/>
      <c r="E467" s="10"/>
      <c r="F467" s="10"/>
      <c r="G467" s="10"/>
      <c r="H467" s="10"/>
      <c r="I467" s="10"/>
      <c r="J467" s="10"/>
      <c r="K467" s="10"/>
    </row>
    <row r="468" spans="1:13" hidden="1" x14ac:dyDescent="0.25">
      <c r="A468" s="1">
        <f>A483*A451</f>
        <v>0</v>
      </c>
    </row>
    <row r="469" spans="1:13" s="1" customFormat="1" ht="19.5" hidden="1" customHeight="1" thickBot="1" x14ac:dyDescent="0.3">
      <c r="A469" s="1">
        <f>A483*A451</f>
        <v>0</v>
      </c>
      <c r="C469" s="11" t="str">
        <f>"Identifikačné údaje "&amp;IF(OR([1]summary!$K$41="",[1]summary!$K$41&gt;=[1]summary!$K$39),"navrhovateľa:","dodávateľa:")</f>
        <v>Identifikačné údaje navrhovateľa:</v>
      </c>
      <c r="D469" s="12"/>
      <c r="E469" s="12"/>
      <c r="F469" s="12"/>
      <c r="G469" s="13"/>
    </row>
    <row r="470" spans="1:13" s="1" customFormat="1" ht="19.5" hidden="1" customHeight="1" x14ac:dyDescent="0.25">
      <c r="A470" s="1">
        <f>A483*A451</f>
        <v>0</v>
      </c>
      <c r="C470" s="14" t="s">
        <v>2</v>
      </c>
      <c r="D470" s="15"/>
      <c r="E470" s="16"/>
      <c r="F470" s="17"/>
      <c r="G470" s="18"/>
    </row>
    <row r="471" spans="1:13" s="1" customFormat="1" ht="39" hidden="1" customHeight="1" x14ac:dyDescent="0.25">
      <c r="A471" s="1">
        <f>A483*A451</f>
        <v>0</v>
      </c>
      <c r="C471" s="19" t="s">
        <v>3</v>
      </c>
      <c r="D471" s="20"/>
      <c r="E471" s="21"/>
      <c r="F471" s="22"/>
      <c r="G471" s="23"/>
    </row>
    <row r="472" spans="1:13" s="1" customFormat="1" ht="19.5" hidden="1" customHeight="1" x14ac:dyDescent="0.25">
      <c r="A472" s="1">
        <f>A483*A451</f>
        <v>0</v>
      </c>
      <c r="C472" s="24" t="s">
        <v>4</v>
      </c>
      <c r="D472" s="25"/>
      <c r="E472" s="21"/>
      <c r="F472" s="22"/>
      <c r="G472" s="23"/>
    </row>
    <row r="473" spans="1:13" s="1" customFormat="1" ht="19.5" hidden="1" customHeight="1" x14ac:dyDescent="0.25">
      <c r="A473" s="1">
        <f>A483*A451</f>
        <v>0</v>
      </c>
      <c r="C473" s="24" t="s">
        <v>5</v>
      </c>
      <c r="D473" s="25"/>
      <c r="E473" s="21"/>
      <c r="F473" s="22"/>
      <c r="G473" s="23"/>
    </row>
    <row r="474" spans="1:13" s="1" customFormat="1" ht="30" hidden="1" customHeight="1" x14ac:dyDescent="0.25">
      <c r="A474" s="1">
        <f>A483</f>
        <v>0</v>
      </c>
      <c r="C474" s="26" t="s">
        <v>6</v>
      </c>
      <c r="D474" s="27"/>
      <c r="E474" s="21"/>
      <c r="F474" s="22"/>
      <c r="G474" s="23"/>
      <c r="M474" s="7"/>
    </row>
    <row r="475" spans="1:13" s="1" customFormat="1" ht="19.5" hidden="1" customHeight="1" x14ac:dyDescent="0.25">
      <c r="A475" s="1">
        <f>A483*A451</f>
        <v>0</v>
      </c>
      <c r="C475" s="24" t="s">
        <v>7</v>
      </c>
      <c r="D475" s="25"/>
      <c r="E475" s="21"/>
      <c r="F475" s="22"/>
      <c r="G475" s="23"/>
    </row>
    <row r="476" spans="1:13" s="1" customFormat="1" ht="19.5" hidden="1" customHeight="1" x14ac:dyDescent="0.25">
      <c r="A476" s="1">
        <f>A483*A451</f>
        <v>0</v>
      </c>
      <c r="C476" s="24" t="s">
        <v>8</v>
      </c>
      <c r="D476" s="25"/>
      <c r="E476" s="21"/>
      <c r="F476" s="22"/>
      <c r="G476" s="23"/>
    </row>
    <row r="477" spans="1:13" s="1" customFormat="1" ht="19.5" hidden="1" customHeight="1" x14ac:dyDescent="0.25">
      <c r="A477" s="1">
        <f>A483*A451</f>
        <v>0</v>
      </c>
      <c r="C477" s="24" t="s">
        <v>9</v>
      </c>
      <c r="D477" s="25"/>
      <c r="E477" s="21"/>
      <c r="F477" s="22"/>
      <c r="G477" s="23"/>
    </row>
    <row r="478" spans="1:13" s="1" customFormat="1" ht="19.5" hidden="1" customHeight="1" x14ac:dyDescent="0.25">
      <c r="A478" s="1">
        <f>A483*A451</f>
        <v>0</v>
      </c>
      <c r="C478" s="24" t="s">
        <v>10</v>
      </c>
      <c r="D478" s="25"/>
      <c r="E478" s="21"/>
      <c r="F478" s="22"/>
      <c r="G478" s="23"/>
    </row>
    <row r="479" spans="1:13" s="1" customFormat="1" ht="19.5" hidden="1" customHeight="1" x14ac:dyDescent="0.25">
      <c r="A479" s="1">
        <f>A483*A451</f>
        <v>0</v>
      </c>
      <c r="C479" s="24" t="s">
        <v>11</v>
      </c>
      <c r="D479" s="25"/>
      <c r="E479" s="21"/>
      <c r="F479" s="22"/>
      <c r="G479" s="23"/>
    </row>
    <row r="480" spans="1:13" s="1" customFormat="1" ht="19.5" hidden="1" customHeight="1" thickBot="1" x14ac:dyDescent="0.3">
      <c r="A480" s="1">
        <f>A483*A451</f>
        <v>0</v>
      </c>
      <c r="C480" s="28" t="s">
        <v>12</v>
      </c>
      <c r="D480" s="29"/>
      <c r="E480" s="30"/>
      <c r="F480" s="31"/>
      <c r="G480" s="32"/>
    </row>
    <row r="481" spans="1:11" hidden="1" x14ac:dyDescent="0.25">
      <c r="A481" s="1">
        <f>A483*A451</f>
        <v>0</v>
      </c>
    </row>
    <row r="482" spans="1:11" hidden="1" x14ac:dyDescent="0.25">
      <c r="A482" s="1">
        <f>A483*A451</f>
        <v>0</v>
      </c>
    </row>
    <row r="483" spans="1:11" hidden="1" x14ac:dyDescent="0.25">
      <c r="A483">
        <f>IF(D483&lt;&gt;"",1,0)</f>
        <v>0</v>
      </c>
      <c r="B483" s="33" t="s">
        <v>35</v>
      </c>
      <c r="C483" s="33"/>
      <c r="D483" s="106" t="str">
        <f>IF([1]summary!$B$45&lt;&gt;"",[1]summary!$B$45,"")</f>
        <v/>
      </c>
      <c r="E483" s="106"/>
      <c r="F483" s="106"/>
      <c r="G483" s="106"/>
      <c r="H483" s="106"/>
      <c r="I483" s="106"/>
      <c r="J483" s="106"/>
      <c r="K483" s="35"/>
    </row>
    <row r="484" spans="1:11" hidden="1" x14ac:dyDescent="0.25">
      <c r="A484" s="1">
        <f>A483</f>
        <v>0</v>
      </c>
    </row>
    <row r="485" spans="1:11" ht="54.95" hidden="1" customHeight="1" thickBot="1" x14ac:dyDescent="0.3">
      <c r="A485" s="1">
        <f>A483</f>
        <v>0</v>
      </c>
      <c r="B485" s="107" t="s">
        <v>15</v>
      </c>
      <c r="C485" s="108"/>
      <c r="D485" s="109"/>
      <c r="E485" s="110" t="s">
        <v>36</v>
      </c>
      <c r="F485" s="111"/>
      <c r="G485" s="40" t="s">
        <v>37</v>
      </c>
      <c r="H485" s="39" t="s">
        <v>16</v>
      </c>
      <c r="I485" s="40" t="s">
        <v>17</v>
      </c>
      <c r="J485" s="112" t="s">
        <v>18</v>
      </c>
      <c r="K485" s="112" t="s">
        <v>19</v>
      </c>
    </row>
    <row r="486" spans="1:11" ht="25.5" hidden="1" customHeight="1" x14ac:dyDescent="0.25">
      <c r="A486" s="1">
        <f>A483</f>
        <v>0</v>
      </c>
      <c r="B486" s="42" t="s">
        <v>38</v>
      </c>
      <c r="C486" s="63"/>
      <c r="D486" s="64"/>
      <c r="E486" s="65"/>
      <c r="F486" s="66"/>
      <c r="G486" s="67" t="s">
        <v>39</v>
      </c>
      <c r="H486" s="45"/>
      <c r="I486" s="46"/>
      <c r="J486" s="47" t="str">
        <f t="shared" ref="J486:J493" si="8">IF(AND(H486&lt;&gt;"",I486&lt;&gt;""),H486*I486,"")</f>
        <v/>
      </c>
      <c r="K486" s="48" t="str">
        <f>IF(J486&lt;&gt;"",J486*IF(E474="platiteľ DPH",1.2,1),"")</f>
        <v/>
      </c>
    </row>
    <row r="487" spans="1:11" ht="25.5" hidden="1" customHeight="1" x14ac:dyDescent="0.25">
      <c r="A487" s="1">
        <f>A483</f>
        <v>0</v>
      </c>
      <c r="B487" s="49"/>
      <c r="C487" s="68"/>
      <c r="D487" s="69"/>
      <c r="E487" s="70"/>
      <c r="F487" s="71"/>
      <c r="G487" s="72" t="s">
        <v>39</v>
      </c>
      <c r="H487" s="52"/>
      <c r="I487" s="53"/>
      <c r="J487" s="54" t="str">
        <f t="shared" si="8"/>
        <v/>
      </c>
      <c r="K487" s="55" t="str">
        <f>IF(J487&lt;&gt;"",J487*IF(E474="platiteľ DPH",1.2,1),"")</f>
        <v/>
      </c>
    </row>
    <row r="488" spans="1:11" ht="25.5" hidden="1" customHeight="1" thickBot="1" x14ac:dyDescent="0.3">
      <c r="A488" s="1">
        <f>A483</f>
        <v>0</v>
      </c>
      <c r="B488" s="56"/>
      <c r="C488" s="73"/>
      <c r="D488" s="74"/>
      <c r="E488" s="75"/>
      <c r="F488" s="76"/>
      <c r="G488" s="77" t="s">
        <v>39</v>
      </c>
      <c r="H488" s="59"/>
      <c r="I488" s="60"/>
      <c r="J488" s="61" t="str">
        <f t="shared" si="8"/>
        <v/>
      </c>
      <c r="K488" s="62" t="str">
        <f>IF(J488&lt;&gt;"",J488*IF(E474="platiteľ DPH",1.2,1),"")</f>
        <v/>
      </c>
    </row>
    <row r="489" spans="1:11" ht="25.5" hidden="1" customHeight="1" x14ac:dyDescent="0.25">
      <c r="A489" s="1">
        <f>A483</f>
        <v>0</v>
      </c>
      <c r="B489" s="42" t="s">
        <v>20</v>
      </c>
      <c r="C489" s="63"/>
      <c r="D489" s="64"/>
      <c r="E489" s="65"/>
      <c r="F489" s="66"/>
      <c r="G489" s="67" t="s">
        <v>39</v>
      </c>
      <c r="H489" s="45"/>
      <c r="I489" s="46"/>
      <c r="J489" s="47" t="str">
        <f t="shared" si="8"/>
        <v/>
      </c>
      <c r="K489" s="48" t="str">
        <f>IF(J489&lt;&gt;"",J489*IF(E474="platiteľ DPH",1.2,1),"")</f>
        <v/>
      </c>
    </row>
    <row r="490" spans="1:11" ht="25.5" hidden="1" customHeight="1" x14ac:dyDescent="0.25">
      <c r="A490" s="1">
        <f>A483</f>
        <v>0</v>
      </c>
      <c r="B490" s="49"/>
      <c r="C490" s="68"/>
      <c r="D490" s="69"/>
      <c r="E490" s="70"/>
      <c r="F490" s="71"/>
      <c r="G490" s="72" t="s">
        <v>39</v>
      </c>
      <c r="H490" s="52"/>
      <c r="I490" s="53"/>
      <c r="J490" s="54" t="str">
        <f t="shared" si="8"/>
        <v/>
      </c>
      <c r="K490" s="55" t="str">
        <f>IF(J490&lt;&gt;"",J490*IF(E474="platiteľ DPH",1.2,1),"")</f>
        <v/>
      </c>
    </row>
    <row r="491" spans="1:11" ht="25.5" hidden="1" customHeight="1" thickBot="1" x14ac:dyDescent="0.3">
      <c r="A491" s="1">
        <f>A483</f>
        <v>0</v>
      </c>
      <c r="B491" s="56"/>
      <c r="C491" s="73"/>
      <c r="D491" s="74"/>
      <c r="E491" s="75"/>
      <c r="F491" s="76"/>
      <c r="G491" s="77" t="s">
        <v>39</v>
      </c>
      <c r="H491" s="59"/>
      <c r="I491" s="60"/>
      <c r="J491" s="61" t="str">
        <f t="shared" si="8"/>
        <v/>
      </c>
      <c r="K491" s="62" t="str">
        <f>IF(J491&lt;&gt;"",J491*IF(E474="platiteľ DPH",1.2,1),"")</f>
        <v/>
      </c>
    </row>
    <row r="492" spans="1:11" ht="25.5" hidden="1" customHeight="1" x14ac:dyDescent="0.25">
      <c r="A492" s="1">
        <f>A483</f>
        <v>0</v>
      </c>
      <c r="B492" s="42" t="s">
        <v>21</v>
      </c>
      <c r="C492" s="63"/>
      <c r="D492" s="64" t="s">
        <v>22</v>
      </c>
      <c r="E492" s="78" t="s">
        <v>23</v>
      </c>
      <c r="F492" s="79"/>
      <c r="G492" s="67" t="s">
        <v>23</v>
      </c>
      <c r="H492" s="45"/>
      <c r="I492" s="46">
        <v>1</v>
      </c>
      <c r="J492" s="80" t="str">
        <f t="shared" si="8"/>
        <v/>
      </c>
      <c r="K492" s="81" t="str">
        <f>IF(J492&lt;&gt;"",J492*IF(E474="platiteľ DPH",1.2,1),"")</f>
        <v/>
      </c>
    </row>
    <row r="493" spans="1:11" ht="25.5" hidden="1" customHeight="1" thickBot="1" x14ac:dyDescent="0.3">
      <c r="A493" s="1">
        <f>A483</f>
        <v>0</v>
      </c>
      <c r="B493" s="56"/>
      <c r="C493" s="73"/>
      <c r="D493" s="74" t="s">
        <v>24</v>
      </c>
      <c r="E493" s="82" t="s">
        <v>23</v>
      </c>
      <c r="F493" s="83"/>
      <c r="G493" s="77" t="s">
        <v>23</v>
      </c>
      <c r="H493" s="59"/>
      <c r="I493" s="60">
        <v>1</v>
      </c>
      <c r="J493" s="61" t="str">
        <f t="shared" si="8"/>
        <v/>
      </c>
      <c r="K493" s="62" t="str">
        <f>IF(J493&lt;&gt;"",J493*IF(E474="platiteľ DPH",1.2,1),"")</f>
        <v/>
      </c>
    </row>
    <row r="494" spans="1:11" ht="25.5" hidden="1" customHeight="1" thickBot="1" x14ac:dyDescent="0.3">
      <c r="A494" s="1">
        <f>A483</f>
        <v>0</v>
      </c>
      <c r="B494" s="84"/>
      <c r="C494" s="85"/>
      <c r="D494" s="85"/>
      <c r="E494" s="85"/>
      <c r="F494" s="85"/>
      <c r="G494" s="85"/>
      <c r="H494" s="86"/>
      <c r="I494" s="86" t="s">
        <v>40</v>
      </c>
      <c r="J494" s="88" t="str">
        <f>IF(SUM(J486:J493)&gt;0,SUM(J486:J493),"")</f>
        <v/>
      </c>
      <c r="K494" s="88" t="str">
        <f>IF(SUM(K486:K493)&gt;0,SUM(K486:K493),"")</f>
        <v/>
      </c>
    </row>
    <row r="495" spans="1:11" hidden="1" x14ac:dyDescent="0.25">
      <c r="A495" s="1">
        <f>A483</f>
        <v>0</v>
      </c>
      <c r="B495" s="89" t="s">
        <v>26</v>
      </c>
    </row>
    <row r="496" spans="1:11" hidden="1" x14ac:dyDescent="0.25">
      <c r="A496" s="1">
        <f>A483</f>
        <v>0</v>
      </c>
    </row>
    <row r="497" spans="1:13" hidden="1" x14ac:dyDescent="0.25">
      <c r="A497" s="1">
        <f>A483</f>
        <v>0</v>
      </c>
    </row>
    <row r="498" spans="1:13" hidden="1" x14ac:dyDescent="0.25">
      <c r="A498" s="1">
        <f>A483*IF(COUNT([1]summary!$I$71:$I$80)=0,1,0)</f>
        <v>0</v>
      </c>
      <c r="C498" s="90" t="s">
        <v>27</v>
      </c>
      <c r="D498" s="91"/>
      <c r="E498" s="91"/>
      <c r="F498" s="91"/>
      <c r="G498" s="91"/>
      <c r="H498" s="91"/>
      <c r="I498" s="91"/>
      <c r="J498" s="92"/>
    </row>
    <row r="499" spans="1:13" hidden="1" x14ac:dyDescent="0.25">
      <c r="A499" s="1">
        <f>A498</f>
        <v>0</v>
      </c>
      <c r="C499" s="93"/>
      <c r="D499" s="94"/>
      <c r="E499" s="94"/>
      <c r="F499" s="94"/>
      <c r="G499" s="94"/>
      <c r="H499" s="94"/>
      <c r="I499" s="94"/>
      <c r="J499" s="95"/>
    </row>
    <row r="500" spans="1:13" hidden="1" x14ac:dyDescent="0.25">
      <c r="A500" s="1">
        <f>A498</f>
        <v>0</v>
      </c>
    </row>
    <row r="501" spans="1:13" hidden="1" x14ac:dyDescent="0.25">
      <c r="A501" s="1">
        <f>A498</f>
        <v>0</v>
      </c>
    </row>
    <row r="502" spans="1:13" hidden="1" x14ac:dyDescent="0.25">
      <c r="A502" s="1">
        <f>A483*IF([1]summary!$F$12='Príloha č. 2'!M502,1,0)</f>
        <v>0</v>
      </c>
      <c r="B502" s="96" t="s">
        <v>41</v>
      </c>
      <c r="C502" s="96"/>
      <c r="D502" s="96"/>
      <c r="E502" s="96"/>
      <c r="F502" s="96"/>
      <c r="G502" s="96"/>
      <c r="H502" s="96"/>
      <c r="I502" s="96"/>
      <c r="J502" s="96"/>
      <c r="K502" s="96"/>
      <c r="M502" s="7" t="s">
        <v>29</v>
      </c>
    </row>
    <row r="503" spans="1:13" hidden="1" x14ac:dyDescent="0.25">
      <c r="A503" s="1">
        <f>A502</f>
        <v>0</v>
      </c>
    </row>
    <row r="504" spans="1:13" ht="15" hidden="1" customHeight="1" x14ac:dyDescent="0.25">
      <c r="A504" s="1">
        <f>A502</f>
        <v>0</v>
      </c>
      <c r="B504" s="10" t="s">
        <v>42</v>
      </c>
      <c r="C504" s="10"/>
      <c r="D504" s="10"/>
      <c r="E504" s="10"/>
      <c r="F504" s="10"/>
      <c r="G504" s="10"/>
      <c r="H504" s="10"/>
      <c r="I504" s="10"/>
      <c r="J504" s="10"/>
      <c r="K504" s="10"/>
    </row>
    <row r="505" spans="1:13" hidden="1" x14ac:dyDescent="0.25">
      <c r="A505" s="1">
        <f>A502</f>
        <v>0</v>
      </c>
      <c r="B505" s="10"/>
      <c r="C505" s="10"/>
      <c r="D505" s="10"/>
      <c r="E505" s="10"/>
      <c r="F505" s="10"/>
      <c r="G505" s="10"/>
      <c r="H505" s="10"/>
      <c r="I505" s="10"/>
      <c r="J505" s="10"/>
      <c r="K505" s="10"/>
    </row>
    <row r="506" spans="1:13" hidden="1" x14ac:dyDescent="0.25">
      <c r="A506" s="1">
        <f>A502</f>
        <v>0</v>
      </c>
    </row>
    <row r="507" spans="1:13" hidden="1" x14ac:dyDescent="0.25">
      <c r="A507" s="1">
        <f>A508</f>
        <v>0</v>
      </c>
    </row>
    <row r="508" spans="1:13" hidden="1" x14ac:dyDescent="0.25">
      <c r="A508" s="1">
        <f>A483*IF(COUNT([1]summary!$I$71:$I$80)=0,IF([1]summary!$G$20="všetky predmety spolu",0,1),IF([1]summary!$E$58="cenové ponuky komplexne",0,1))</f>
        <v>0</v>
      </c>
      <c r="C508" s="97" t="s">
        <v>31</v>
      </c>
      <c r="D508" s="98"/>
    </row>
    <row r="509" spans="1:13" s="99" customFormat="1" hidden="1" x14ac:dyDescent="0.25">
      <c r="A509" s="1">
        <f>A508</f>
        <v>0</v>
      </c>
      <c r="C509" s="97"/>
    </row>
    <row r="510" spans="1:13" s="99" customFormat="1" ht="15" hidden="1" customHeight="1" x14ac:dyDescent="0.25">
      <c r="A510" s="1">
        <f>A508</f>
        <v>0</v>
      </c>
      <c r="C510" s="97" t="s">
        <v>32</v>
      </c>
      <c r="D510" s="98"/>
      <c r="G510" s="100"/>
      <c r="H510" s="100"/>
      <c r="I510" s="100"/>
      <c r="J510" s="100"/>
      <c r="K510" s="100"/>
    </row>
    <row r="511" spans="1:13" s="99" customFormat="1" hidden="1" x14ac:dyDescent="0.25">
      <c r="A511" s="1">
        <f>A508</f>
        <v>0</v>
      </c>
      <c r="F511" s="101"/>
      <c r="G511" s="102" t="str">
        <f>"podpis a pečiatka "&amp;IF(COUNT([1]summary!$I$71:$I$80)=0,"navrhovateľa","dodávateľa")</f>
        <v>podpis a pečiatka dodávateľa</v>
      </c>
      <c r="H511" s="102"/>
      <c r="I511" s="102"/>
      <c r="J511" s="102"/>
      <c r="K511" s="102"/>
    </row>
    <row r="512" spans="1:13" s="99" customFormat="1" hidden="1" x14ac:dyDescent="0.25">
      <c r="A512" s="1">
        <f>A508</f>
        <v>0</v>
      </c>
      <c r="F512" s="101"/>
      <c r="G512" s="103"/>
      <c r="H512" s="103"/>
      <c r="I512" s="103"/>
      <c r="J512" s="103"/>
      <c r="K512" s="103"/>
    </row>
    <row r="513" spans="1:13" ht="15" hidden="1" customHeight="1" x14ac:dyDescent="0.25">
      <c r="A513" s="1">
        <f>A508*IF(COUNT([1]summary!$I$71:$I$80)=0,1,0)</f>
        <v>0</v>
      </c>
      <c r="B513" s="104" t="s">
        <v>33</v>
      </c>
      <c r="C513" s="104"/>
      <c r="D513" s="104"/>
      <c r="E513" s="104"/>
      <c r="F513" s="104"/>
      <c r="G513" s="104"/>
      <c r="H513" s="104"/>
      <c r="I513" s="104"/>
      <c r="J513" s="104"/>
      <c r="K513" s="104"/>
      <c r="L513" s="105"/>
    </row>
    <row r="514" spans="1:13" hidden="1" x14ac:dyDescent="0.25">
      <c r="A514" s="1">
        <f>A513</f>
        <v>0</v>
      </c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05"/>
    </row>
    <row r="515" spans="1:13" ht="15" hidden="1" customHeight="1" x14ac:dyDescent="0.25">
      <c r="A515" s="1">
        <f>A508*IF(A513=1,0,1)</f>
        <v>0</v>
      </c>
      <c r="B515" s="104" t="s">
        <v>34</v>
      </c>
      <c r="C515" s="104"/>
      <c r="D515" s="104"/>
      <c r="E515" s="104"/>
      <c r="F515" s="104"/>
      <c r="G515" s="104"/>
      <c r="H515" s="104"/>
      <c r="I515" s="104"/>
      <c r="J515" s="104"/>
      <c r="K515" s="104"/>
      <c r="L515" s="105"/>
    </row>
    <row r="516" spans="1:13" hidden="1" x14ac:dyDescent="0.25">
      <c r="A516" s="1">
        <f>A515</f>
        <v>0</v>
      </c>
      <c r="B516" s="104"/>
      <c r="C516" s="104"/>
      <c r="D516" s="104"/>
      <c r="E516" s="104"/>
      <c r="F516" s="104"/>
      <c r="G516" s="104"/>
      <c r="H516" s="104"/>
      <c r="I516" s="104"/>
      <c r="J516" s="104"/>
      <c r="K516" s="104"/>
      <c r="L516" s="105"/>
    </row>
    <row r="517" spans="1:13" s="1" customFormat="1" ht="21" hidden="1" x14ac:dyDescent="0.25">
      <c r="A517" s="1">
        <f>A540*A508</f>
        <v>0</v>
      </c>
      <c r="B517" s="3"/>
      <c r="C517" s="4"/>
      <c r="D517" s="4"/>
      <c r="E517" s="4"/>
      <c r="F517" s="4"/>
      <c r="G517" s="4"/>
      <c r="H517" s="4"/>
      <c r="I517" s="4"/>
      <c r="J517" s="5" t="str">
        <f>IF(COUNT([1]summary!$I$71:$I$80)=0,'[1]Výzva na prieskum trhu'!$C$135,'[1]Výzva na predloženie CP'!$B$332)</f>
        <v xml:space="preserve">Príloha č. 2: </v>
      </c>
      <c r="K517" s="5"/>
    </row>
    <row r="518" spans="1:13" s="1" customFormat="1" ht="23.25" hidden="1" customHeight="1" x14ac:dyDescent="0.25">
      <c r="A518" s="1">
        <f>A540*A508</f>
        <v>0</v>
      </c>
      <c r="B518" s="6" t="str">
        <f>IF(COUNT([1]summary!$I$71:$I$80)=0,'[1]Výzva na prieskum trhu'!$B$2,'[1]Výzva na predloženie CP'!$B$2)</f>
        <v>Výzva na predloženie cenovej ponuky</v>
      </c>
      <c r="C518" s="6"/>
      <c r="D518" s="6"/>
      <c r="E518" s="6"/>
      <c r="F518" s="6"/>
      <c r="G518" s="6"/>
      <c r="H518" s="6"/>
      <c r="I518" s="6"/>
      <c r="J518" s="6"/>
      <c r="K518" s="6"/>
      <c r="M518" s="7"/>
    </row>
    <row r="519" spans="1:13" s="1" customFormat="1" hidden="1" x14ac:dyDescent="0.25">
      <c r="A519" s="1">
        <f>A540*A508</f>
        <v>0</v>
      </c>
      <c r="B519" s="8"/>
      <c r="C519" s="8"/>
      <c r="D519" s="8"/>
      <c r="E519" s="8"/>
      <c r="F519" s="8"/>
      <c r="G519" s="8"/>
      <c r="H519" s="8"/>
      <c r="I519" s="8"/>
      <c r="J519" s="8"/>
      <c r="K519" s="8"/>
      <c r="M519" s="7"/>
    </row>
    <row r="520" spans="1:13" s="1" customFormat="1" ht="23.25" hidden="1" customHeight="1" x14ac:dyDescent="0.25">
      <c r="A520" s="1">
        <f>A540*A508</f>
        <v>0</v>
      </c>
      <c r="B520" s="6" t="str">
        <f>IF(COUNT([1]summary!$I$71:$I$80)=0,'[1]Výzva na prieskum trhu'!$E$135,'[1]Výzva na predloženie CP'!$E$332)</f>
        <v>Návrh na plnenie kritérií</v>
      </c>
      <c r="C520" s="6"/>
      <c r="D520" s="6"/>
      <c r="E520" s="6"/>
      <c r="F520" s="6"/>
      <c r="G520" s="6"/>
      <c r="H520" s="6"/>
      <c r="I520" s="6"/>
      <c r="J520" s="6"/>
      <c r="K520" s="6"/>
      <c r="M520" s="7"/>
    </row>
    <row r="521" spans="1:13" hidden="1" x14ac:dyDescent="0.25">
      <c r="A521" s="1">
        <f>A540*A508</f>
        <v>0</v>
      </c>
    </row>
    <row r="522" spans="1:13" ht="15" hidden="1" customHeight="1" x14ac:dyDescent="0.25">
      <c r="A522" s="1">
        <f>A540*A508</f>
        <v>0</v>
      </c>
      <c r="B522" s="10" t="s">
        <v>1</v>
      </c>
      <c r="C522" s="10"/>
      <c r="D522" s="10"/>
      <c r="E522" s="10"/>
      <c r="F522" s="10"/>
      <c r="G522" s="10"/>
      <c r="H522" s="10"/>
      <c r="I522" s="10"/>
      <c r="J522" s="10"/>
      <c r="K522" s="10"/>
    </row>
    <row r="523" spans="1:13" hidden="1" x14ac:dyDescent="0.25">
      <c r="A523" s="1">
        <f>A540*A508</f>
        <v>0</v>
      </c>
      <c r="B523" s="10"/>
      <c r="C523" s="10"/>
      <c r="D523" s="10"/>
      <c r="E523" s="10"/>
      <c r="F523" s="10"/>
      <c r="G523" s="10"/>
      <c r="H523" s="10"/>
      <c r="I523" s="10"/>
      <c r="J523" s="10"/>
      <c r="K523" s="10"/>
    </row>
    <row r="524" spans="1:13" hidden="1" x14ac:dyDescent="0.25">
      <c r="A524" s="1">
        <f>A540*A508</f>
        <v>0</v>
      </c>
      <c r="B524" s="10"/>
      <c r="C524" s="10"/>
      <c r="D524" s="10"/>
      <c r="E524" s="10"/>
      <c r="F524" s="10"/>
      <c r="G524" s="10"/>
      <c r="H524" s="10"/>
      <c r="I524" s="10"/>
      <c r="J524" s="10"/>
      <c r="K524" s="10"/>
    </row>
    <row r="525" spans="1:13" hidden="1" x14ac:dyDescent="0.25">
      <c r="A525" s="1">
        <f>A540*A508</f>
        <v>0</v>
      </c>
    </row>
    <row r="526" spans="1:13" s="1" customFormat="1" ht="19.5" hidden="1" customHeight="1" thickBot="1" x14ac:dyDescent="0.3">
      <c r="A526" s="1">
        <f>A540*A508</f>
        <v>0</v>
      </c>
      <c r="C526" s="113" t="str">
        <f>"Identifikačné údaje "&amp;IF(OR([1]summary!$K$41="",[1]summary!$K$41&gt;=[1]summary!$K$39),"navrhovateľa:","dodávateľa:")</f>
        <v>Identifikačné údaje navrhovateľa:</v>
      </c>
      <c r="D526" s="114"/>
      <c r="E526" s="114"/>
      <c r="F526" s="114"/>
      <c r="G526" s="115"/>
    </row>
    <row r="527" spans="1:13" s="1" customFormat="1" ht="19.5" hidden="1" customHeight="1" x14ac:dyDescent="0.25">
      <c r="A527" s="1">
        <f>A540*A508</f>
        <v>0</v>
      </c>
      <c r="C527" s="116" t="s">
        <v>2</v>
      </c>
      <c r="D527" s="117"/>
      <c r="E527" s="118"/>
      <c r="F527" s="119"/>
      <c r="G527" s="120"/>
    </row>
    <row r="528" spans="1:13" s="1" customFormat="1" ht="39" hidden="1" customHeight="1" x14ac:dyDescent="0.25">
      <c r="A528" s="1">
        <f>A540*A508</f>
        <v>0</v>
      </c>
      <c r="C528" s="121" t="s">
        <v>3</v>
      </c>
      <c r="D528" s="122"/>
      <c r="E528" s="123"/>
      <c r="F528" s="124"/>
      <c r="G528" s="125"/>
    </row>
    <row r="529" spans="1:13" s="1" customFormat="1" ht="19.5" hidden="1" customHeight="1" x14ac:dyDescent="0.25">
      <c r="A529" s="1">
        <f>A540*A508</f>
        <v>0</v>
      </c>
      <c r="C529" s="126" t="s">
        <v>4</v>
      </c>
      <c r="D529" s="127"/>
      <c r="E529" s="123"/>
      <c r="F529" s="124"/>
      <c r="G529" s="125"/>
    </row>
    <row r="530" spans="1:13" s="1" customFormat="1" ht="19.5" hidden="1" customHeight="1" x14ac:dyDescent="0.25">
      <c r="A530" s="1">
        <f>A540*A508</f>
        <v>0</v>
      </c>
      <c r="C530" s="126" t="s">
        <v>5</v>
      </c>
      <c r="D530" s="127"/>
      <c r="E530" s="123"/>
      <c r="F530" s="124"/>
      <c r="G530" s="125"/>
    </row>
    <row r="531" spans="1:13" s="1" customFormat="1" ht="30" hidden="1" customHeight="1" x14ac:dyDescent="0.25">
      <c r="A531" s="1">
        <f>A540</f>
        <v>0</v>
      </c>
      <c r="C531" s="26" t="s">
        <v>6</v>
      </c>
      <c r="D531" s="27"/>
      <c r="E531" s="21"/>
      <c r="F531" s="22"/>
      <c r="G531" s="23"/>
      <c r="M531" s="7"/>
    </row>
    <row r="532" spans="1:13" s="1" customFormat="1" ht="19.5" hidden="1" customHeight="1" x14ac:dyDescent="0.25">
      <c r="A532" s="1">
        <f>A540*A508</f>
        <v>0</v>
      </c>
      <c r="C532" s="126" t="s">
        <v>7</v>
      </c>
      <c r="D532" s="127"/>
      <c r="E532" s="123"/>
      <c r="F532" s="124"/>
      <c r="G532" s="125"/>
    </row>
    <row r="533" spans="1:13" s="1" customFormat="1" ht="19.5" hidden="1" customHeight="1" x14ac:dyDescent="0.25">
      <c r="A533" s="1">
        <f>A540*A508</f>
        <v>0</v>
      </c>
      <c r="C533" s="126" t="s">
        <v>8</v>
      </c>
      <c r="D533" s="127"/>
      <c r="E533" s="123"/>
      <c r="F533" s="124"/>
      <c r="G533" s="125"/>
    </row>
    <row r="534" spans="1:13" s="1" customFormat="1" ht="19.5" hidden="1" customHeight="1" x14ac:dyDescent="0.25">
      <c r="A534" s="1">
        <f>A540*A508</f>
        <v>0</v>
      </c>
      <c r="C534" s="126" t="s">
        <v>9</v>
      </c>
      <c r="D534" s="127"/>
      <c r="E534" s="123"/>
      <c r="F534" s="124"/>
      <c r="G534" s="125"/>
    </row>
    <row r="535" spans="1:13" s="1" customFormat="1" ht="19.5" hidden="1" customHeight="1" x14ac:dyDescent="0.25">
      <c r="A535" s="1">
        <f>A540*A508</f>
        <v>0</v>
      </c>
      <c r="C535" s="126" t="s">
        <v>10</v>
      </c>
      <c r="D535" s="127"/>
      <c r="E535" s="123"/>
      <c r="F535" s="124"/>
      <c r="G535" s="125"/>
    </row>
    <row r="536" spans="1:13" s="1" customFormat="1" ht="19.5" hidden="1" customHeight="1" x14ac:dyDescent="0.25">
      <c r="A536" s="1">
        <f>A540*A508</f>
        <v>0</v>
      </c>
      <c r="C536" s="126" t="s">
        <v>11</v>
      </c>
      <c r="D536" s="127"/>
      <c r="E536" s="123"/>
      <c r="F536" s="124"/>
      <c r="G536" s="125"/>
    </row>
    <row r="537" spans="1:13" s="1" customFormat="1" ht="19.5" hidden="1" customHeight="1" thickBot="1" x14ac:dyDescent="0.3">
      <c r="A537" s="1">
        <f>A540*A508</f>
        <v>0</v>
      </c>
      <c r="C537" s="128" t="s">
        <v>12</v>
      </c>
      <c r="D537" s="129"/>
      <c r="E537" s="130"/>
      <c r="F537" s="131"/>
      <c r="G537" s="132"/>
    </row>
    <row r="538" spans="1:13" hidden="1" x14ac:dyDescent="0.25">
      <c r="A538" s="1">
        <f>A540*A508</f>
        <v>0</v>
      </c>
    </row>
    <row r="539" spans="1:13" hidden="1" x14ac:dyDescent="0.25">
      <c r="A539" s="1">
        <f>A540*A508</f>
        <v>0</v>
      </c>
    </row>
    <row r="540" spans="1:13" hidden="1" x14ac:dyDescent="0.25">
      <c r="A540">
        <f>IF(D540&lt;&gt;"",1,0)</f>
        <v>0</v>
      </c>
      <c r="B540" s="33" t="s">
        <v>35</v>
      </c>
      <c r="C540" s="33"/>
      <c r="D540" s="106" t="str">
        <f>IF([1]summary!$B$46&lt;&gt;"",[1]summary!$B$46,"")</f>
        <v/>
      </c>
      <c r="E540" s="106"/>
      <c r="F540" s="106"/>
      <c r="G540" s="106"/>
      <c r="H540" s="106"/>
      <c r="I540" s="106"/>
      <c r="J540" s="106"/>
      <c r="K540" s="35"/>
    </row>
    <row r="541" spans="1:13" hidden="1" x14ac:dyDescent="0.25">
      <c r="A541" s="1">
        <f>A540</f>
        <v>0</v>
      </c>
    </row>
    <row r="542" spans="1:13" ht="54.95" hidden="1" customHeight="1" thickBot="1" x14ac:dyDescent="0.3">
      <c r="A542" s="1">
        <f>A540</f>
        <v>0</v>
      </c>
      <c r="B542" s="107" t="s">
        <v>15</v>
      </c>
      <c r="C542" s="108"/>
      <c r="D542" s="109"/>
      <c r="E542" s="110" t="s">
        <v>36</v>
      </c>
      <c r="F542" s="111"/>
      <c r="G542" s="40" t="s">
        <v>37</v>
      </c>
      <c r="H542" s="39" t="s">
        <v>16</v>
      </c>
      <c r="I542" s="40" t="s">
        <v>17</v>
      </c>
      <c r="J542" s="112" t="s">
        <v>18</v>
      </c>
      <c r="K542" s="112" t="s">
        <v>19</v>
      </c>
    </row>
    <row r="543" spans="1:13" ht="25.5" hidden="1" customHeight="1" x14ac:dyDescent="0.25">
      <c r="A543" s="1">
        <f>A540</f>
        <v>0</v>
      </c>
      <c r="B543" s="42" t="s">
        <v>38</v>
      </c>
      <c r="C543" s="63"/>
      <c r="D543" s="64"/>
      <c r="E543" s="133"/>
      <c r="F543" s="134"/>
      <c r="G543" s="67" t="s">
        <v>39</v>
      </c>
      <c r="H543" s="45"/>
      <c r="I543" s="46"/>
      <c r="J543" s="47" t="str">
        <f t="shared" ref="J543:J550" si="9">IF(AND(H543&lt;&gt;"",I543&lt;&gt;""),H543*I543,"")</f>
        <v/>
      </c>
      <c r="K543" s="48" t="str">
        <f>IF(J543&lt;&gt;"",J543*IF(E531="platiteľ DPH",1.2,1),"")</f>
        <v/>
      </c>
    </row>
    <row r="544" spans="1:13" ht="25.5" hidden="1" customHeight="1" x14ac:dyDescent="0.25">
      <c r="A544" s="1">
        <f>A540</f>
        <v>0</v>
      </c>
      <c r="B544" s="49"/>
      <c r="C544" s="68"/>
      <c r="D544" s="69"/>
      <c r="E544" s="135"/>
      <c r="F544" s="136"/>
      <c r="G544" s="72" t="s">
        <v>39</v>
      </c>
      <c r="H544" s="52"/>
      <c r="I544" s="53"/>
      <c r="J544" s="54" t="str">
        <f t="shared" si="9"/>
        <v/>
      </c>
      <c r="K544" s="55" t="str">
        <f>IF(J544&lt;&gt;"",J544*IF(E531="platiteľ DPH",1.2,1),"")</f>
        <v/>
      </c>
    </row>
    <row r="545" spans="1:13" ht="25.5" hidden="1" customHeight="1" thickBot="1" x14ac:dyDescent="0.3">
      <c r="A545" s="1">
        <f>A540</f>
        <v>0</v>
      </c>
      <c r="B545" s="56"/>
      <c r="C545" s="73"/>
      <c r="D545" s="74"/>
      <c r="E545" s="137"/>
      <c r="F545" s="138"/>
      <c r="G545" s="77" t="s">
        <v>39</v>
      </c>
      <c r="H545" s="59"/>
      <c r="I545" s="60"/>
      <c r="J545" s="61" t="str">
        <f t="shared" si="9"/>
        <v/>
      </c>
      <c r="K545" s="62" t="str">
        <f>IF(J545&lt;&gt;"",J545*IF(E531="platiteľ DPH",1.2,1),"")</f>
        <v/>
      </c>
    </row>
    <row r="546" spans="1:13" ht="25.5" hidden="1" customHeight="1" x14ac:dyDescent="0.25">
      <c r="A546" s="1">
        <f>A540</f>
        <v>0</v>
      </c>
      <c r="B546" s="42" t="s">
        <v>20</v>
      </c>
      <c r="C546" s="63"/>
      <c r="D546" s="64"/>
      <c r="E546" s="133"/>
      <c r="F546" s="134"/>
      <c r="G546" s="67" t="s">
        <v>39</v>
      </c>
      <c r="H546" s="45"/>
      <c r="I546" s="46"/>
      <c r="J546" s="47" t="str">
        <f t="shared" si="9"/>
        <v/>
      </c>
      <c r="K546" s="48" t="str">
        <f>IF(J546&lt;&gt;"",J546*IF(E531="platiteľ DPH",1.2,1),"")</f>
        <v/>
      </c>
    </row>
    <row r="547" spans="1:13" ht="25.5" hidden="1" customHeight="1" x14ac:dyDescent="0.25">
      <c r="A547" s="1">
        <f>A540</f>
        <v>0</v>
      </c>
      <c r="B547" s="49"/>
      <c r="C547" s="68"/>
      <c r="D547" s="69"/>
      <c r="E547" s="135"/>
      <c r="F547" s="136"/>
      <c r="G547" s="72" t="s">
        <v>39</v>
      </c>
      <c r="H547" s="52"/>
      <c r="I547" s="53"/>
      <c r="J547" s="54" t="str">
        <f t="shared" si="9"/>
        <v/>
      </c>
      <c r="K547" s="55" t="str">
        <f>IF(J547&lt;&gt;"",J547*IF(E531="platiteľ DPH",1.2,1),"")</f>
        <v/>
      </c>
    </row>
    <row r="548" spans="1:13" ht="25.5" hidden="1" customHeight="1" thickBot="1" x14ac:dyDescent="0.3">
      <c r="A548" s="1">
        <f>A540</f>
        <v>0</v>
      </c>
      <c r="B548" s="56"/>
      <c r="C548" s="73"/>
      <c r="D548" s="74"/>
      <c r="E548" s="137"/>
      <c r="F548" s="138"/>
      <c r="G548" s="77" t="s">
        <v>39</v>
      </c>
      <c r="H548" s="59"/>
      <c r="I548" s="60"/>
      <c r="J548" s="61" t="str">
        <f t="shared" si="9"/>
        <v/>
      </c>
      <c r="K548" s="62" t="str">
        <f>IF(J548&lt;&gt;"",J548*IF(E531="platiteľ DPH",1.2,1),"")</f>
        <v/>
      </c>
    </row>
    <row r="549" spans="1:13" ht="25.5" hidden="1" customHeight="1" x14ac:dyDescent="0.25">
      <c r="A549" s="1">
        <f>A540</f>
        <v>0</v>
      </c>
      <c r="B549" s="42" t="s">
        <v>21</v>
      </c>
      <c r="C549" s="63"/>
      <c r="D549" s="64" t="s">
        <v>22</v>
      </c>
      <c r="E549" s="139" t="s">
        <v>23</v>
      </c>
      <c r="F549" s="140"/>
      <c r="G549" s="67" t="s">
        <v>23</v>
      </c>
      <c r="H549" s="45"/>
      <c r="I549" s="46">
        <v>1</v>
      </c>
      <c r="J549" s="80" t="str">
        <f t="shared" si="9"/>
        <v/>
      </c>
      <c r="K549" s="81" t="str">
        <f>IF(J549&lt;&gt;"",J549*IF(E531="platiteľ DPH",1.2,1),"")</f>
        <v/>
      </c>
    </row>
    <row r="550" spans="1:13" ht="25.5" hidden="1" customHeight="1" thickBot="1" x14ac:dyDescent="0.3">
      <c r="A550" s="1">
        <f>A540</f>
        <v>0</v>
      </c>
      <c r="B550" s="56"/>
      <c r="C550" s="73"/>
      <c r="D550" s="74" t="s">
        <v>24</v>
      </c>
      <c r="E550" s="141" t="s">
        <v>23</v>
      </c>
      <c r="F550" s="142"/>
      <c r="G550" s="77" t="s">
        <v>23</v>
      </c>
      <c r="H550" s="59"/>
      <c r="I550" s="60">
        <v>1</v>
      </c>
      <c r="J550" s="61" t="str">
        <f t="shared" si="9"/>
        <v/>
      </c>
      <c r="K550" s="62" t="str">
        <f>IF(J550&lt;&gt;"",J550*IF(E531="platiteľ DPH",1.2,1),"")</f>
        <v/>
      </c>
    </row>
    <row r="551" spans="1:13" ht="25.5" hidden="1" customHeight="1" thickBot="1" x14ac:dyDescent="0.3">
      <c r="A551" s="1">
        <f>A540</f>
        <v>0</v>
      </c>
      <c r="B551" s="84"/>
      <c r="C551" s="85"/>
      <c r="D551" s="85"/>
      <c r="E551" s="85"/>
      <c r="F551" s="85"/>
      <c r="G551" s="85"/>
      <c r="H551" s="86"/>
      <c r="I551" s="86" t="s">
        <v>40</v>
      </c>
      <c r="J551" s="88" t="str">
        <f>IF(SUM(J543:J550)&gt;0,SUM(J543:J550),"")</f>
        <v/>
      </c>
      <c r="K551" s="88" t="str">
        <f>IF(SUM(K543:K550)&gt;0,SUM(K543:K550),"")</f>
        <v/>
      </c>
    </row>
    <row r="552" spans="1:13" hidden="1" x14ac:dyDescent="0.25">
      <c r="A552" s="1">
        <f>A540</f>
        <v>0</v>
      </c>
      <c r="B552" s="89" t="s">
        <v>26</v>
      </c>
    </row>
    <row r="553" spans="1:13" hidden="1" x14ac:dyDescent="0.25">
      <c r="A553" s="1">
        <f>A540</f>
        <v>0</v>
      </c>
    </row>
    <row r="554" spans="1:13" hidden="1" x14ac:dyDescent="0.25">
      <c r="A554" s="1">
        <f>A540</f>
        <v>0</v>
      </c>
    </row>
    <row r="555" spans="1:13" ht="15" hidden="1" customHeight="1" x14ac:dyDescent="0.25">
      <c r="A555" s="1">
        <f>A540*IF(COUNT([1]summary!$I$71:$I$80)=0,1,0)</f>
        <v>0</v>
      </c>
      <c r="C555" s="90" t="s">
        <v>27</v>
      </c>
      <c r="D555" s="91"/>
      <c r="E555" s="91"/>
      <c r="F555" s="91"/>
      <c r="G555" s="91"/>
      <c r="H555" s="91"/>
      <c r="I555" s="91"/>
      <c r="J555" s="92"/>
    </row>
    <row r="556" spans="1:13" hidden="1" x14ac:dyDescent="0.25">
      <c r="A556" s="1">
        <f>A555</f>
        <v>0</v>
      </c>
      <c r="C556" s="93"/>
      <c r="D556" s="94"/>
      <c r="E556" s="94"/>
      <c r="F556" s="94"/>
      <c r="G556" s="94"/>
      <c r="H556" s="94"/>
      <c r="I556" s="94"/>
      <c r="J556" s="95"/>
    </row>
    <row r="557" spans="1:13" hidden="1" x14ac:dyDescent="0.25">
      <c r="A557" s="1">
        <f>A555</f>
        <v>0</v>
      </c>
    </row>
    <row r="558" spans="1:13" hidden="1" x14ac:dyDescent="0.25">
      <c r="A558" s="1">
        <f>A555</f>
        <v>0</v>
      </c>
    </row>
    <row r="559" spans="1:13" hidden="1" x14ac:dyDescent="0.25">
      <c r="A559" s="1">
        <f>A540*IF([1]summary!$F$12='Príloha č. 2'!M559,1,0)</f>
        <v>0</v>
      </c>
      <c r="B559" s="96" t="s">
        <v>41</v>
      </c>
      <c r="C559" s="96"/>
      <c r="D559" s="96"/>
      <c r="E559" s="96"/>
      <c r="F559" s="96"/>
      <c r="G559" s="96"/>
      <c r="H559" s="96"/>
      <c r="I559" s="96"/>
      <c r="J559" s="96"/>
      <c r="K559" s="96"/>
      <c r="M559" s="7" t="s">
        <v>29</v>
      </c>
    </row>
    <row r="560" spans="1:13" hidden="1" x14ac:dyDescent="0.25">
      <c r="A560" s="1">
        <f>A559</f>
        <v>0</v>
      </c>
    </row>
    <row r="561" spans="1:13" ht="15" hidden="1" customHeight="1" x14ac:dyDescent="0.25">
      <c r="A561" s="1">
        <f>A559</f>
        <v>0</v>
      </c>
      <c r="B561" s="10" t="s">
        <v>42</v>
      </c>
      <c r="C561" s="10"/>
      <c r="D561" s="10"/>
      <c r="E561" s="10"/>
      <c r="F561" s="10"/>
      <c r="G561" s="10"/>
      <c r="H561" s="10"/>
      <c r="I561" s="10"/>
      <c r="J561" s="10"/>
      <c r="K561" s="10"/>
    </row>
    <row r="562" spans="1:13" hidden="1" x14ac:dyDescent="0.25">
      <c r="A562" s="1">
        <f>A559</f>
        <v>0</v>
      </c>
      <c r="B562" s="10"/>
      <c r="C562" s="10"/>
      <c r="D562" s="10"/>
      <c r="E562" s="10"/>
      <c r="F562" s="10"/>
      <c r="G562" s="10"/>
      <c r="H562" s="10"/>
      <c r="I562" s="10"/>
      <c r="J562" s="10"/>
      <c r="K562" s="10"/>
    </row>
    <row r="563" spans="1:13" hidden="1" x14ac:dyDescent="0.25">
      <c r="A563" s="1">
        <f>A559</f>
        <v>0</v>
      </c>
    </row>
    <row r="564" spans="1:13" hidden="1" x14ac:dyDescent="0.25">
      <c r="A564" s="1">
        <f>A565</f>
        <v>0</v>
      </c>
    </row>
    <row r="565" spans="1:13" hidden="1" x14ac:dyDescent="0.25">
      <c r="A565" s="1">
        <f>A540*IF(COUNT([1]summary!$I$71:$I$80)=0,IF([1]summary!$G$20="všetky predmety spolu",0,1),IF([1]summary!$E$58="cenové ponuky komplexne",0,1))</f>
        <v>0</v>
      </c>
      <c r="C565" s="97" t="s">
        <v>31</v>
      </c>
      <c r="D565" s="98"/>
    </row>
    <row r="566" spans="1:13" s="99" customFormat="1" hidden="1" x14ac:dyDescent="0.25">
      <c r="A566" s="1">
        <f>A565</f>
        <v>0</v>
      </c>
      <c r="C566" s="97"/>
    </row>
    <row r="567" spans="1:13" s="99" customFormat="1" ht="15" hidden="1" customHeight="1" x14ac:dyDescent="0.25">
      <c r="A567" s="1">
        <f>A565</f>
        <v>0</v>
      </c>
      <c r="C567" s="97" t="s">
        <v>32</v>
      </c>
      <c r="D567" s="98"/>
      <c r="G567" s="100"/>
      <c r="H567" s="100"/>
      <c r="I567" s="100"/>
      <c r="J567" s="100"/>
      <c r="K567" s="100"/>
    </row>
    <row r="568" spans="1:13" s="99" customFormat="1" hidden="1" x14ac:dyDescent="0.25">
      <c r="A568" s="1">
        <f>A565</f>
        <v>0</v>
      </c>
      <c r="F568" s="101"/>
      <c r="G568" s="102" t="str">
        <f>"podpis a pečiatka "&amp;IF(COUNT([1]summary!$I$71:$I$80)=0,"navrhovateľa","dodávateľa")</f>
        <v>podpis a pečiatka dodávateľa</v>
      </c>
      <c r="H568" s="102"/>
      <c r="I568" s="102"/>
      <c r="J568" s="102"/>
      <c r="K568" s="102"/>
    </row>
    <row r="569" spans="1:13" s="99" customFormat="1" hidden="1" x14ac:dyDescent="0.25">
      <c r="A569" s="1">
        <f>A565</f>
        <v>0</v>
      </c>
      <c r="F569" s="101"/>
      <c r="G569" s="103"/>
      <c r="H569" s="103"/>
      <c r="I569" s="103"/>
      <c r="J569" s="103"/>
      <c r="K569" s="103"/>
    </row>
    <row r="570" spans="1:13" ht="15" hidden="1" customHeight="1" x14ac:dyDescent="0.25">
      <c r="A570" s="1">
        <f>A565*IF(COUNT([1]summary!$I$71:$I$80)=0,1,0)</f>
        <v>0</v>
      </c>
      <c r="B570" s="104" t="s">
        <v>33</v>
      </c>
      <c r="C570" s="104"/>
      <c r="D570" s="104"/>
      <c r="E570" s="104"/>
      <c r="F570" s="104"/>
      <c r="G570" s="104"/>
      <c r="H570" s="104"/>
      <c r="I570" s="104"/>
      <c r="J570" s="104"/>
      <c r="K570" s="104"/>
      <c r="L570" s="105"/>
    </row>
    <row r="571" spans="1:13" hidden="1" x14ac:dyDescent="0.25">
      <c r="A571" s="1">
        <f>A570</f>
        <v>0</v>
      </c>
      <c r="B571" s="104"/>
      <c r="C571" s="104"/>
      <c r="D571" s="104"/>
      <c r="E571" s="104"/>
      <c r="F571" s="104"/>
      <c r="G571" s="104"/>
      <c r="H571" s="104"/>
      <c r="I571" s="104"/>
      <c r="J571" s="104"/>
      <c r="K571" s="104"/>
      <c r="L571" s="105"/>
    </row>
    <row r="572" spans="1:13" ht="15" hidden="1" customHeight="1" x14ac:dyDescent="0.25">
      <c r="A572" s="1">
        <f>A565*IF(A570=1,0,1)</f>
        <v>0</v>
      </c>
      <c r="B572" s="104" t="s">
        <v>34</v>
      </c>
      <c r="C572" s="104"/>
      <c r="D572" s="104"/>
      <c r="E572" s="104"/>
      <c r="F572" s="104"/>
      <c r="G572" s="104"/>
      <c r="H572" s="104"/>
      <c r="I572" s="104"/>
      <c r="J572" s="104"/>
      <c r="K572" s="104"/>
      <c r="L572" s="105"/>
    </row>
    <row r="573" spans="1:13" hidden="1" x14ac:dyDescent="0.25">
      <c r="A573" s="1">
        <f>A572</f>
        <v>0</v>
      </c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05"/>
    </row>
    <row r="574" spans="1:13" s="1" customFormat="1" ht="21" hidden="1" x14ac:dyDescent="0.25">
      <c r="A574" s="1">
        <f>A597*A565</f>
        <v>0</v>
      </c>
      <c r="B574" s="3"/>
      <c r="C574" s="4"/>
      <c r="D574" s="4"/>
      <c r="E574" s="4"/>
      <c r="F574" s="4"/>
      <c r="G574" s="4"/>
      <c r="H574" s="4"/>
      <c r="I574" s="4"/>
      <c r="J574" s="5" t="str">
        <f>IF(COUNT([1]summary!$I$71:$I$80)=0,'[1]Výzva na prieskum trhu'!$C$135,'[1]Výzva na predloženie CP'!$B$332)</f>
        <v xml:space="preserve">Príloha č. 2: </v>
      </c>
      <c r="K574" s="5"/>
    </row>
    <row r="575" spans="1:13" s="1" customFormat="1" ht="23.25" hidden="1" x14ac:dyDescent="0.25">
      <c r="A575" s="1">
        <f>A597*A565</f>
        <v>0</v>
      </c>
      <c r="B575" s="6" t="str">
        <f>IF(COUNT([1]summary!$I$71:$I$80)=0,'[1]Výzva na prieskum trhu'!$B$2,'[1]Výzva na predloženie CP'!$B$2)</f>
        <v>Výzva na predloženie cenovej ponuky</v>
      </c>
      <c r="C575" s="6"/>
      <c r="D575" s="6"/>
      <c r="E575" s="6"/>
      <c r="F575" s="6"/>
      <c r="G575" s="6"/>
      <c r="H575" s="6"/>
      <c r="I575" s="6"/>
      <c r="J575" s="6"/>
      <c r="K575" s="6"/>
      <c r="M575" s="7"/>
    </row>
    <row r="576" spans="1:13" s="1" customFormat="1" hidden="1" x14ac:dyDescent="0.25">
      <c r="A576" s="1">
        <f>A597*A565</f>
        <v>0</v>
      </c>
      <c r="B576" s="8"/>
      <c r="C576" s="8"/>
      <c r="D576" s="8"/>
      <c r="E576" s="8"/>
      <c r="F576" s="8"/>
      <c r="G576" s="8"/>
      <c r="H576" s="8"/>
      <c r="I576" s="8"/>
      <c r="J576" s="8"/>
      <c r="K576" s="8"/>
      <c r="M576" s="7"/>
    </row>
    <row r="577" spans="1:13" s="1" customFormat="1" ht="23.25" hidden="1" x14ac:dyDescent="0.25">
      <c r="A577" s="1">
        <f>A597*A565</f>
        <v>0</v>
      </c>
      <c r="B577" s="6" t="str">
        <f>IF(COUNT([1]summary!$I$71:$I$80)=0,'[1]Výzva na prieskum trhu'!$E$135,'[1]Výzva na predloženie CP'!$E$332)</f>
        <v>Návrh na plnenie kritérií</v>
      </c>
      <c r="C577" s="6"/>
      <c r="D577" s="6"/>
      <c r="E577" s="6"/>
      <c r="F577" s="6"/>
      <c r="G577" s="6"/>
      <c r="H577" s="6"/>
      <c r="I577" s="6"/>
      <c r="J577" s="6"/>
      <c r="K577" s="6"/>
      <c r="M577" s="7"/>
    </row>
    <row r="578" spans="1:13" hidden="1" x14ac:dyDescent="0.25">
      <c r="A578" s="1">
        <f>A597*A565</f>
        <v>0</v>
      </c>
    </row>
    <row r="579" spans="1:13" ht="15" hidden="1" customHeight="1" x14ac:dyDescent="0.25">
      <c r="A579" s="1">
        <f>A597*A565</f>
        <v>0</v>
      </c>
      <c r="B579" s="10" t="s">
        <v>1</v>
      </c>
      <c r="C579" s="10"/>
      <c r="D579" s="10"/>
      <c r="E579" s="10"/>
      <c r="F579" s="10"/>
      <c r="G579" s="10"/>
      <c r="H579" s="10"/>
      <c r="I579" s="10"/>
      <c r="J579" s="10"/>
      <c r="K579" s="10"/>
    </row>
    <row r="580" spans="1:13" hidden="1" x14ac:dyDescent="0.25">
      <c r="A580" s="1">
        <f>A597*A565</f>
        <v>0</v>
      </c>
      <c r="B580" s="10"/>
      <c r="C580" s="10"/>
      <c r="D580" s="10"/>
      <c r="E580" s="10"/>
      <c r="F580" s="10"/>
      <c r="G580" s="10"/>
      <c r="H580" s="10"/>
      <c r="I580" s="10"/>
      <c r="J580" s="10"/>
      <c r="K580" s="10"/>
    </row>
    <row r="581" spans="1:13" hidden="1" x14ac:dyDescent="0.25">
      <c r="A581" s="1">
        <f>A597*A565</f>
        <v>0</v>
      </c>
      <c r="B581" s="10"/>
      <c r="C581" s="10"/>
      <c r="D581" s="10"/>
      <c r="E581" s="10"/>
      <c r="F581" s="10"/>
      <c r="G581" s="10"/>
      <c r="H581" s="10"/>
      <c r="I581" s="10"/>
      <c r="J581" s="10"/>
      <c r="K581" s="10"/>
    </row>
    <row r="582" spans="1:13" hidden="1" x14ac:dyDescent="0.25">
      <c r="A582" s="1">
        <f>A597*A565</f>
        <v>0</v>
      </c>
    </row>
    <row r="583" spans="1:13" s="1" customFormat="1" ht="19.5" hidden="1" customHeight="1" thickBot="1" x14ac:dyDescent="0.3">
      <c r="A583" s="1">
        <f>A597*A565</f>
        <v>0</v>
      </c>
      <c r="C583" s="11" t="str">
        <f>"Identifikačné údaje "&amp;IF(OR([1]summary!$K$41="",[1]summary!$K$41&gt;=[1]summary!$K$39),"navrhovateľa:","dodávateľa:")</f>
        <v>Identifikačné údaje navrhovateľa:</v>
      </c>
      <c r="D583" s="12"/>
      <c r="E583" s="12"/>
      <c r="F583" s="12"/>
      <c r="G583" s="13"/>
    </row>
    <row r="584" spans="1:13" s="1" customFormat="1" ht="19.5" hidden="1" customHeight="1" x14ac:dyDescent="0.25">
      <c r="A584" s="1">
        <f>A597*A565</f>
        <v>0</v>
      </c>
      <c r="C584" s="14" t="s">
        <v>2</v>
      </c>
      <c r="D584" s="15"/>
      <c r="E584" s="16"/>
      <c r="F584" s="17"/>
      <c r="G584" s="18"/>
    </row>
    <row r="585" spans="1:13" s="1" customFormat="1" ht="39" hidden="1" customHeight="1" x14ac:dyDescent="0.25">
      <c r="A585" s="1">
        <f>A597*A565</f>
        <v>0</v>
      </c>
      <c r="C585" s="19" t="s">
        <v>3</v>
      </c>
      <c r="D585" s="20"/>
      <c r="E585" s="21"/>
      <c r="F585" s="22"/>
      <c r="G585" s="23"/>
    </row>
    <row r="586" spans="1:13" s="1" customFormat="1" ht="19.5" hidden="1" customHeight="1" x14ac:dyDescent="0.25">
      <c r="A586" s="1">
        <f>A597*A565</f>
        <v>0</v>
      </c>
      <c r="C586" s="24" t="s">
        <v>4</v>
      </c>
      <c r="D586" s="25"/>
      <c r="E586" s="21"/>
      <c r="F586" s="22"/>
      <c r="G586" s="23"/>
    </row>
    <row r="587" spans="1:13" s="1" customFormat="1" ht="19.5" hidden="1" customHeight="1" x14ac:dyDescent="0.25">
      <c r="A587" s="1">
        <f>A597*A565</f>
        <v>0</v>
      </c>
      <c r="C587" s="24" t="s">
        <v>5</v>
      </c>
      <c r="D587" s="25"/>
      <c r="E587" s="21"/>
      <c r="F587" s="22"/>
      <c r="G587" s="23"/>
    </row>
    <row r="588" spans="1:13" s="1" customFormat="1" ht="30" hidden="1" customHeight="1" x14ac:dyDescent="0.25">
      <c r="A588" s="1">
        <f>A597</f>
        <v>0</v>
      </c>
      <c r="C588" s="26" t="s">
        <v>6</v>
      </c>
      <c r="D588" s="27"/>
      <c r="E588" s="21"/>
      <c r="F588" s="22"/>
      <c r="G588" s="23"/>
      <c r="M588" s="7"/>
    </row>
    <row r="589" spans="1:13" s="1" customFormat="1" ht="19.5" hidden="1" customHeight="1" x14ac:dyDescent="0.25">
      <c r="A589" s="1">
        <f>A597*A565</f>
        <v>0</v>
      </c>
      <c r="C589" s="24" t="s">
        <v>7</v>
      </c>
      <c r="D589" s="25"/>
      <c r="E589" s="21"/>
      <c r="F589" s="22"/>
      <c r="G589" s="23"/>
    </row>
    <row r="590" spans="1:13" s="1" customFormat="1" ht="19.5" hidden="1" customHeight="1" x14ac:dyDescent="0.25">
      <c r="A590" s="1">
        <f>A597*A565</f>
        <v>0</v>
      </c>
      <c r="C590" s="24" t="s">
        <v>8</v>
      </c>
      <c r="D590" s="25"/>
      <c r="E590" s="21"/>
      <c r="F590" s="22"/>
      <c r="G590" s="23"/>
    </row>
    <row r="591" spans="1:13" s="1" customFormat="1" ht="19.5" hidden="1" customHeight="1" x14ac:dyDescent="0.25">
      <c r="A591" s="1">
        <f>A597*A565</f>
        <v>0</v>
      </c>
      <c r="C591" s="24" t="s">
        <v>9</v>
      </c>
      <c r="D591" s="25"/>
      <c r="E591" s="21"/>
      <c r="F591" s="22"/>
      <c r="G591" s="23"/>
    </row>
    <row r="592" spans="1:13" s="1" customFormat="1" ht="19.5" hidden="1" customHeight="1" x14ac:dyDescent="0.25">
      <c r="A592" s="1">
        <f>A597*A565</f>
        <v>0</v>
      </c>
      <c r="C592" s="24" t="s">
        <v>10</v>
      </c>
      <c r="D592" s="25"/>
      <c r="E592" s="21"/>
      <c r="F592" s="22"/>
      <c r="G592" s="23"/>
    </row>
    <row r="593" spans="1:11" s="1" customFormat="1" ht="19.5" hidden="1" customHeight="1" x14ac:dyDescent="0.25">
      <c r="A593" s="1">
        <f>A597*A565</f>
        <v>0</v>
      </c>
      <c r="C593" s="24" t="s">
        <v>11</v>
      </c>
      <c r="D593" s="25"/>
      <c r="E593" s="21"/>
      <c r="F593" s="22"/>
      <c r="G593" s="23"/>
    </row>
    <row r="594" spans="1:11" s="1" customFormat="1" ht="19.5" hidden="1" customHeight="1" thickBot="1" x14ac:dyDescent="0.3">
      <c r="A594" s="1">
        <f>A597*A565</f>
        <v>0</v>
      </c>
      <c r="C594" s="28" t="s">
        <v>12</v>
      </c>
      <c r="D594" s="29"/>
      <c r="E594" s="30"/>
      <c r="F594" s="31"/>
      <c r="G594" s="32"/>
    </row>
    <row r="595" spans="1:11" hidden="1" x14ac:dyDescent="0.25">
      <c r="A595" s="1">
        <f>A597*A565</f>
        <v>0</v>
      </c>
    </row>
    <row r="596" spans="1:11" hidden="1" x14ac:dyDescent="0.25">
      <c r="A596" s="1">
        <f>A597*A565</f>
        <v>0</v>
      </c>
    </row>
    <row r="597" spans="1:11" hidden="1" x14ac:dyDescent="0.25">
      <c r="A597">
        <f>IF(D597&lt;&gt;"",1,0)</f>
        <v>0</v>
      </c>
      <c r="B597" s="33" t="s">
        <v>35</v>
      </c>
      <c r="C597" s="33"/>
      <c r="D597" s="106" t="str">
        <f>IF([1]summary!$B$47&lt;&gt;"",[1]summary!$B$47,"")</f>
        <v/>
      </c>
      <c r="E597" s="106"/>
      <c r="F597" s="106"/>
      <c r="G597" s="106"/>
      <c r="H597" s="106"/>
      <c r="I597" s="106"/>
      <c r="J597" s="106"/>
      <c r="K597" s="35"/>
    </row>
    <row r="598" spans="1:11" hidden="1" x14ac:dyDescent="0.25">
      <c r="A598" s="1">
        <f>A597</f>
        <v>0</v>
      </c>
    </row>
    <row r="599" spans="1:11" ht="54.95" hidden="1" customHeight="1" thickBot="1" x14ac:dyDescent="0.3">
      <c r="A599" s="1">
        <f>A597</f>
        <v>0</v>
      </c>
      <c r="B599" s="107" t="s">
        <v>15</v>
      </c>
      <c r="C599" s="108"/>
      <c r="D599" s="109"/>
      <c r="E599" s="110" t="s">
        <v>36</v>
      </c>
      <c r="F599" s="111"/>
      <c r="G599" s="40" t="s">
        <v>37</v>
      </c>
      <c r="H599" s="39" t="s">
        <v>16</v>
      </c>
      <c r="I599" s="40" t="s">
        <v>17</v>
      </c>
      <c r="J599" s="112" t="s">
        <v>18</v>
      </c>
      <c r="K599" s="112" t="s">
        <v>19</v>
      </c>
    </row>
    <row r="600" spans="1:11" ht="25.5" hidden="1" customHeight="1" x14ac:dyDescent="0.25">
      <c r="A600" s="1">
        <f>A597</f>
        <v>0</v>
      </c>
      <c r="B600" s="42" t="s">
        <v>38</v>
      </c>
      <c r="C600" s="63"/>
      <c r="D600" s="64"/>
      <c r="E600" s="65"/>
      <c r="F600" s="66"/>
      <c r="G600" s="67" t="s">
        <v>39</v>
      </c>
      <c r="H600" s="45"/>
      <c r="I600" s="46"/>
      <c r="J600" s="47" t="str">
        <f t="shared" ref="J600:J607" si="10">IF(AND(H600&lt;&gt;"",I600&lt;&gt;""),H600*I600,"")</f>
        <v/>
      </c>
      <c r="K600" s="48" t="str">
        <f>IF(J600&lt;&gt;"",J600*IF(E588="platiteľ DPH",1.2,1),"")</f>
        <v/>
      </c>
    </row>
    <row r="601" spans="1:11" ht="25.5" hidden="1" customHeight="1" x14ac:dyDescent="0.25">
      <c r="A601" s="1">
        <f>A597</f>
        <v>0</v>
      </c>
      <c r="B601" s="49"/>
      <c r="C601" s="68"/>
      <c r="D601" s="69"/>
      <c r="E601" s="70"/>
      <c r="F601" s="71"/>
      <c r="G601" s="72" t="s">
        <v>39</v>
      </c>
      <c r="H601" s="52"/>
      <c r="I601" s="53"/>
      <c r="J601" s="54" t="str">
        <f t="shared" si="10"/>
        <v/>
      </c>
      <c r="K601" s="55" t="str">
        <f>IF(J601&lt;&gt;"",J601*IF(E588="platiteľ DPH",1.2,1),"")</f>
        <v/>
      </c>
    </row>
    <row r="602" spans="1:11" ht="25.5" hidden="1" customHeight="1" thickBot="1" x14ac:dyDescent="0.3">
      <c r="A602" s="1">
        <f>A597</f>
        <v>0</v>
      </c>
      <c r="B602" s="56"/>
      <c r="C602" s="73"/>
      <c r="D602" s="74"/>
      <c r="E602" s="75"/>
      <c r="F602" s="76"/>
      <c r="G602" s="77" t="s">
        <v>39</v>
      </c>
      <c r="H602" s="59"/>
      <c r="I602" s="60"/>
      <c r="J602" s="61" t="str">
        <f t="shared" si="10"/>
        <v/>
      </c>
      <c r="K602" s="62" t="str">
        <f>IF(J602&lt;&gt;"",J602*IF(E588="platiteľ DPH",1.2,1),"")</f>
        <v/>
      </c>
    </row>
    <row r="603" spans="1:11" ht="25.5" hidden="1" customHeight="1" x14ac:dyDescent="0.25">
      <c r="A603" s="1">
        <f>A597</f>
        <v>0</v>
      </c>
      <c r="B603" s="42" t="s">
        <v>20</v>
      </c>
      <c r="C603" s="63"/>
      <c r="D603" s="64"/>
      <c r="E603" s="65"/>
      <c r="F603" s="66"/>
      <c r="G603" s="67" t="s">
        <v>39</v>
      </c>
      <c r="H603" s="45"/>
      <c r="I603" s="46"/>
      <c r="J603" s="47" t="str">
        <f t="shared" si="10"/>
        <v/>
      </c>
      <c r="K603" s="48" t="str">
        <f>IF(J603&lt;&gt;"",J603*IF(E588="platiteľ DPH",1.2,1),"")</f>
        <v/>
      </c>
    </row>
    <row r="604" spans="1:11" ht="25.5" hidden="1" customHeight="1" x14ac:dyDescent="0.25">
      <c r="A604" s="1">
        <f>A597</f>
        <v>0</v>
      </c>
      <c r="B604" s="49"/>
      <c r="C604" s="68"/>
      <c r="D604" s="69"/>
      <c r="E604" s="70"/>
      <c r="F604" s="71"/>
      <c r="G604" s="72" t="s">
        <v>39</v>
      </c>
      <c r="H604" s="52"/>
      <c r="I604" s="53"/>
      <c r="J604" s="54" t="str">
        <f t="shared" si="10"/>
        <v/>
      </c>
      <c r="K604" s="55" t="str">
        <f>IF(J604&lt;&gt;"",J604*IF(E588="platiteľ DPH",1.2,1),"")</f>
        <v/>
      </c>
    </row>
    <row r="605" spans="1:11" ht="25.5" hidden="1" customHeight="1" thickBot="1" x14ac:dyDescent="0.3">
      <c r="A605" s="1">
        <f>A597</f>
        <v>0</v>
      </c>
      <c r="B605" s="56"/>
      <c r="C605" s="73"/>
      <c r="D605" s="74"/>
      <c r="E605" s="75"/>
      <c r="F605" s="76"/>
      <c r="G605" s="77" t="s">
        <v>39</v>
      </c>
      <c r="H605" s="59"/>
      <c r="I605" s="60"/>
      <c r="J605" s="61" t="str">
        <f t="shared" si="10"/>
        <v/>
      </c>
      <c r="K605" s="62" t="str">
        <f>IF(J605&lt;&gt;"",J605*IF(E588="platiteľ DPH",1.2,1),"")</f>
        <v/>
      </c>
    </row>
    <row r="606" spans="1:11" ht="25.5" hidden="1" customHeight="1" x14ac:dyDescent="0.25">
      <c r="A606" s="1">
        <f>A597</f>
        <v>0</v>
      </c>
      <c r="B606" s="42" t="s">
        <v>21</v>
      </c>
      <c r="C606" s="63"/>
      <c r="D606" s="64" t="s">
        <v>22</v>
      </c>
      <c r="E606" s="78" t="s">
        <v>23</v>
      </c>
      <c r="F606" s="79"/>
      <c r="G606" s="67" t="s">
        <v>23</v>
      </c>
      <c r="H606" s="45"/>
      <c r="I606" s="46">
        <v>1</v>
      </c>
      <c r="J606" s="80" t="str">
        <f t="shared" si="10"/>
        <v/>
      </c>
      <c r="K606" s="81" t="str">
        <f>IF(J606&lt;&gt;"",J606*IF(E588="platiteľ DPH",1.2,1),"")</f>
        <v/>
      </c>
    </row>
    <row r="607" spans="1:11" ht="25.5" hidden="1" customHeight="1" thickBot="1" x14ac:dyDescent="0.3">
      <c r="A607" s="1">
        <f>A597</f>
        <v>0</v>
      </c>
      <c r="B607" s="56"/>
      <c r="C607" s="73"/>
      <c r="D607" s="74" t="s">
        <v>24</v>
      </c>
      <c r="E607" s="82" t="s">
        <v>23</v>
      </c>
      <c r="F607" s="83"/>
      <c r="G607" s="77" t="s">
        <v>23</v>
      </c>
      <c r="H607" s="59"/>
      <c r="I607" s="60">
        <v>1</v>
      </c>
      <c r="J607" s="61" t="str">
        <f t="shared" si="10"/>
        <v/>
      </c>
      <c r="K607" s="62" t="str">
        <f>IF(J607&lt;&gt;"",J607*IF(E588="platiteľ DPH",1.2,1),"")</f>
        <v/>
      </c>
    </row>
    <row r="608" spans="1:11" ht="25.5" hidden="1" customHeight="1" thickBot="1" x14ac:dyDescent="0.3">
      <c r="A608" s="1">
        <f>A597</f>
        <v>0</v>
      </c>
      <c r="B608" s="84"/>
      <c r="C608" s="85"/>
      <c r="D608" s="85"/>
      <c r="E608" s="85"/>
      <c r="F608" s="85"/>
      <c r="G608" s="85"/>
      <c r="H608" s="86"/>
      <c r="I608" s="86" t="s">
        <v>40</v>
      </c>
      <c r="J608" s="88" t="str">
        <f>IF(SUM(J600:J607)&gt;0,SUM(J600:J607),"")</f>
        <v/>
      </c>
      <c r="K608" s="88" t="str">
        <f>IF(SUM(K600:K607)&gt;0,SUM(K600:K607),"")</f>
        <v/>
      </c>
    </row>
    <row r="609" spans="1:13" hidden="1" x14ac:dyDescent="0.25">
      <c r="A609" s="1">
        <f>A597</f>
        <v>0</v>
      </c>
      <c r="B609" s="89" t="s">
        <v>26</v>
      </c>
    </row>
    <row r="610" spans="1:13" hidden="1" x14ac:dyDescent="0.25">
      <c r="A610" s="1">
        <f>A597</f>
        <v>0</v>
      </c>
    </row>
    <row r="611" spans="1:13" hidden="1" x14ac:dyDescent="0.25">
      <c r="A611" s="1">
        <f>A597</f>
        <v>0</v>
      </c>
    </row>
    <row r="612" spans="1:13" hidden="1" x14ac:dyDescent="0.25">
      <c r="A612" s="1">
        <f>A597*IF(COUNT([1]summary!$I$71:$I$80)=0,1,0)</f>
        <v>0</v>
      </c>
      <c r="C612" s="90" t="s">
        <v>27</v>
      </c>
      <c r="D612" s="91"/>
      <c r="E612" s="91"/>
      <c r="F612" s="91"/>
      <c r="G612" s="91"/>
      <c r="H612" s="91"/>
      <c r="I612" s="91"/>
      <c r="J612" s="92"/>
    </row>
    <row r="613" spans="1:13" hidden="1" x14ac:dyDescent="0.25">
      <c r="A613" s="1">
        <f>A612</f>
        <v>0</v>
      </c>
      <c r="C613" s="93"/>
      <c r="D613" s="94"/>
      <c r="E613" s="94"/>
      <c r="F613" s="94"/>
      <c r="G613" s="94"/>
      <c r="H613" s="94"/>
      <c r="I613" s="94"/>
      <c r="J613" s="95"/>
    </row>
    <row r="614" spans="1:13" hidden="1" x14ac:dyDescent="0.25">
      <c r="A614" s="1">
        <f>A612</f>
        <v>0</v>
      </c>
    </row>
    <row r="615" spans="1:13" hidden="1" x14ac:dyDescent="0.25">
      <c r="A615" s="1">
        <f>A612</f>
        <v>0</v>
      </c>
    </row>
    <row r="616" spans="1:13" hidden="1" x14ac:dyDescent="0.25">
      <c r="A616" s="1">
        <f>A597*IF([1]summary!$F$12='Príloha č. 2'!M616,1,0)</f>
        <v>0</v>
      </c>
      <c r="B616" s="96" t="s">
        <v>41</v>
      </c>
      <c r="C616" s="96"/>
      <c r="D616" s="96"/>
      <c r="E616" s="96"/>
      <c r="F616" s="96"/>
      <c r="G616" s="96"/>
      <c r="H616" s="96"/>
      <c r="I616" s="96"/>
      <c r="J616" s="96"/>
      <c r="K616" s="96"/>
      <c r="M616" s="7" t="s">
        <v>29</v>
      </c>
    </row>
    <row r="617" spans="1:13" hidden="1" x14ac:dyDescent="0.25">
      <c r="A617" s="1">
        <f>A616</f>
        <v>0</v>
      </c>
    </row>
    <row r="618" spans="1:13" ht="15" hidden="1" customHeight="1" x14ac:dyDescent="0.25">
      <c r="A618" s="1">
        <f>A616</f>
        <v>0</v>
      </c>
      <c r="B618" s="10" t="s">
        <v>42</v>
      </c>
      <c r="C618" s="10"/>
      <c r="D618" s="10"/>
      <c r="E618" s="10"/>
      <c r="F618" s="10"/>
      <c r="G618" s="10"/>
      <c r="H618" s="10"/>
      <c r="I618" s="10"/>
      <c r="J618" s="10"/>
      <c r="K618" s="10"/>
    </row>
    <row r="619" spans="1:13" hidden="1" x14ac:dyDescent="0.25">
      <c r="A619" s="1">
        <f>A616</f>
        <v>0</v>
      </c>
      <c r="B619" s="10"/>
      <c r="C619" s="10"/>
      <c r="D619" s="10"/>
      <c r="E619" s="10"/>
      <c r="F619" s="10"/>
      <c r="G619" s="10"/>
      <c r="H619" s="10"/>
      <c r="I619" s="10"/>
      <c r="J619" s="10"/>
      <c r="K619" s="10"/>
    </row>
    <row r="620" spans="1:13" hidden="1" x14ac:dyDescent="0.25">
      <c r="A620" s="1">
        <f>A616</f>
        <v>0</v>
      </c>
    </row>
    <row r="621" spans="1:13" hidden="1" x14ac:dyDescent="0.25">
      <c r="A621" s="1">
        <f>A622</f>
        <v>0</v>
      </c>
    </row>
    <row r="622" spans="1:13" hidden="1" x14ac:dyDescent="0.25">
      <c r="A622" s="1">
        <f>A597*IF(COUNT([1]summary!$I$71:$I$80)=0,IF([1]summary!$G$20="všetky predmety spolu",0,1),IF([1]summary!$E$58="cenové ponuky komplexne",0,1))</f>
        <v>0</v>
      </c>
      <c r="C622" s="97" t="s">
        <v>31</v>
      </c>
      <c r="D622" s="98"/>
    </row>
    <row r="623" spans="1:13" s="99" customFormat="1" hidden="1" x14ac:dyDescent="0.25">
      <c r="A623" s="1">
        <f>A622</f>
        <v>0</v>
      </c>
      <c r="C623" s="97"/>
    </row>
    <row r="624" spans="1:13" s="99" customFormat="1" ht="15" hidden="1" customHeight="1" x14ac:dyDescent="0.25">
      <c r="A624" s="1">
        <f>A622</f>
        <v>0</v>
      </c>
      <c r="C624" s="97" t="s">
        <v>32</v>
      </c>
      <c r="D624" s="98"/>
      <c r="G624" s="100"/>
      <c r="H624" s="100"/>
      <c r="I624" s="100"/>
      <c r="J624" s="100"/>
      <c r="K624" s="100"/>
    </row>
    <row r="625" spans="1:13" s="99" customFormat="1" hidden="1" x14ac:dyDescent="0.25">
      <c r="A625" s="1">
        <f>A622</f>
        <v>0</v>
      </c>
      <c r="F625" s="101"/>
      <c r="G625" s="102" t="str">
        <f>"podpis a pečiatka "&amp;IF(COUNT([1]summary!$I$71:$I$80)=0,"navrhovateľa","dodávateľa")</f>
        <v>podpis a pečiatka dodávateľa</v>
      </c>
      <c r="H625" s="102"/>
      <c r="I625" s="102"/>
      <c r="J625" s="102"/>
      <c r="K625" s="102"/>
    </row>
    <row r="626" spans="1:13" s="99" customFormat="1" hidden="1" x14ac:dyDescent="0.25">
      <c r="A626" s="1">
        <f>A622</f>
        <v>0</v>
      </c>
      <c r="F626" s="101"/>
      <c r="G626" s="103"/>
      <c r="H626" s="103"/>
      <c r="I626" s="103"/>
      <c r="J626" s="103"/>
      <c r="K626" s="103"/>
    </row>
    <row r="627" spans="1:13" ht="15" hidden="1" customHeight="1" x14ac:dyDescent="0.25">
      <c r="A627" s="1">
        <f>A622*IF(COUNT([1]summary!$I$71:$I$80)=0,1,0)</f>
        <v>0</v>
      </c>
      <c r="B627" s="104" t="s">
        <v>33</v>
      </c>
      <c r="C627" s="104"/>
      <c r="D627" s="104"/>
      <c r="E627" s="104"/>
      <c r="F627" s="104"/>
      <c r="G627" s="104"/>
      <c r="H627" s="104"/>
      <c r="I627" s="104"/>
      <c r="J627" s="104"/>
      <c r="K627" s="104"/>
      <c r="L627" s="105"/>
    </row>
    <row r="628" spans="1:13" hidden="1" x14ac:dyDescent="0.25">
      <c r="A628" s="1">
        <f>A627</f>
        <v>0</v>
      </c>
      <c r="B628" s="104"/>
      <c r="C628" s="104"/>
      <c r="D628" s="104"/>
      <c r="E628" s="104"/>
      <c r="F628" s="104"/>
      <c r="G628" s="104"/>
      <c r="H628" s="104"/>
      <c r="I628" s="104"/>
      <c r="J628" s="104"/>
      <c r="K628" s="104"/>
      <c r="L628" s="105"/>
    </row>
    <row r="629" spans="1:13" ht="15" hidden="1" customHeight="1" x14ac:dyDescent="0.25">
      <c r="A629" s="1">
        <f>A622*IF(A627=1,0,1)</f>
        <v>0</v>
      </c>
      <c r="B629" s="104" t="s">
        <v>34</v>
      </c>
      <c r="C629" s="104"/>
      <c r="D629" s="104"/>
      <c r="E629" s="104"/>
      <c r="F629" s="104"/>
      <c r="G629" s="104"/>
      <c r="H629" s="104"/>
      <c r="I629" s="104"/>
      <c r="J629" s="104"/>
      <c r="K629" s="104"/>
      <c r="L629" s="105"/>
    </row>
    <row r="630" spans="1:13" hidden="1" x14ac:dyDescent="0.25">
      <c r="A630" s="1">
        <f>A629</f>
        <v>0</v>
      </c>
      <c r="B630" s="104"/>
      <c r="C630" s="104"/>
      <c r="D630" s="104"/>
      <c r="E630" s="104"/>
      <c r="F630" s="104"/>
      <c r="G630" s="104"/>
      <c r="H630" s="104"/>
      <c r="I630" s="104"/>
      <c r="J630" s="104"/>
      <c r="K630" s="104"/>
      <c r="L630" s="105"/>
    </row>
    <row r="631" spans="1:13" s="1" customFormat="1" ht="21" hidden="1" x14ac:dyDescent="0.25">
      <c r="A631" s="1">
        <f>A654*A622</f>
        <v>0</v>
      </c>
      <c r="B631" s="3"/>
      <c r="C631" s="4"/>
      <c r="D631" s="4"/>
      <c r="E631" s="4"/>
      <c r="F631" s="4"/>
      <c r="G631" s="4"/>
      <c r="H631" s="4"/>
      <c r="I631" s="4"/>
      <c r="J631" s="5" t="str">
        <f>IF(COUNT([1]summary!$I$71:$I$80)=0,'[1]Výzva na prieskum trhu'!$C$135,'[1]Výzva na predloženie CP'!$B$332)</f>
        <v xml:space="preserve">Príloha č. 2: </v>
      </c>
      <c r="K631" s="5"/>
    </row>
    <row r="632" spans="1:13" s="1" customFormat="1" ht="23.25" hidden="1" x14ac:dyDescent="0.25">
      <c r="A632" s="1">
        <f>A654*A622</f>
        <v>0</v>
      </c>
      <c r="B632" s="6" t="str">
        <f>IF(COUNT([1]summary!$I$71:$I$80)=0,'[1]Výzva na prieskum trhu'!$B$2,'[1]Výzva na predloženie CP'!$B$2)</f>
        <v>Výzva na predloženie cenovej ponuky</v>
      </c>
      <c r="C632" s="6"/>
      <c r="D632" s="6"/>
      <c r="E632" s="6"/>
      <c r="F632" s="6"/>
      <c r="G632" s="6"/>
      <c r="H632" s="6"/>
      <c r="I632" s="6"/>
      <c r="J632" s="6"/>
      <c r="K632" s="6"/>
      <c r="M632" s="7"/>
    </row>
    <row r="633" spans="1:13" s="1" customFormat="1" hidden="1" x14ac:dyDescent="0.25">
      <c r="A633" s="1">
        <f>A654*A622</f>
        <v>0</v>
      </c>
      <c r="B633" s="8"/>
      <c r="C633" s="8"/>
      <c r="D633" s="8"/>
      <c r="E633" s="8"/>
      <c r="F633" s="8"/>
      <c r="G633" s="8"/>
      <c r="H633" s="8"/>
      <c r="I633" s="8"/>
      <c r="J633" s="8"/>
      <c r="K633" s="8"/>
      <c r="M633" s="7"/>
    </row>
    <row r="634" spans="1:13" s="1" customFormat="1" ht="23.25" hidden="1" x14ac:dyDescent="0.25">
      <c r="A634" s="1">
        <f>A654*A622</f>
        <v>0</v>
      </c>
      <c r="B634" s="6" t="str">
        <f>IF(COUNT([1]summary!$I$71:$I$80)=0,'[1]Výzva na prieskum trhu'!$E$135,'[1]Výzva na predloženie CP'!$E$332)</f>
        <v>Návrh na plnenie kritérií</v>
      </c>
      <c r="C634" s="6"/>
      <c r="D634" s="6"/>
      <c r="E634" s="6"/>
      <c r="F634" s="6"/>
      <c r="G634" s="6"/>
      <c r="H634" s="6"/>
      <c r="I634" s="6"/>
      <c r="J634" s="6"/>
      <c r="K634" s="6"/>
      <c r="M634" s="7"/>
    </row>
    <row r="635" spans="1:13" hidden="1" x14ac:dyDescent="0.25">
      <c r="A635" s="1">
        <f>A654*A622</f>
        <v>0</v>
      </c>
    </row>
    <row r="636" spans="1:13" ht="15" hidden="1" customHeight="1" x14ac:dyDescent="0.25">
      <c r="A636" s="1">
        <f>A654*A622</f>
        <v>0</v>
      </c>
      <c r="B636" s="10" t="s">
        <v>1</v>
      </c>
      <c r="C636" s="10"/>
      <c r="D636" s="10"/>
      <c r="E636" s="10"/>
      <c r="F636" s="10"/>
      <c r="G636" s="10"/>
      <c r="H636" s="10"/>
      <c r="I636" s="10"/>
      <c r="J636" s="10"/>
      <c r="K636" s="10"/>
    </row>
    <row r="637" spans="1:13" hidden="1" x14ac:dyDescent="0.25">
      <c r="A637" s="1">
        <f>A654*A622</f>
        <v>0</v>
      </c>
      <c r="B637" s="10"/>
      <c r="C637" s="10"/>
      <c r="D637" s="10"/>
      <c r="E637" s="10"/>
      <c r="F637" s="10"/>
      <c r="G637" s="10"/>
      <c r="H637" s="10"/>
      <c r="I637" s="10"/>
      <c r="J637" s="10"/>
      <c r="K637" s="10"/>
    </row>
    <row r="638" spans="1:13" hidden="1" x14ac:dyDescent="0.25">
      <c r="A638" s="1">
        <f>A654*A622</f>
        <v>0</v>
      </c>
      <c r="B638" s="10"/>
      <c r="C638" s="10"/>
      <c r="D638" s="10"/>
      <c r="E638" s="10"/>
      <c r="F638" s="10"/>
      <c r="G638" s="10"/>
      <c r="H638" s="10"/>
      <c r="I638" s="10"/>
      <c r="J638" s="10"/>
      <c r="K638" s="10"/>
    </row>
    <row r="639" spans="1:13" hidden="1" x14ac:dyDescent="0.25">
      <c r="A639" s="1">
        <f>A654*A622</f>
        <v>0</v>
      </c>
    </row>
    <row r="640" spans="1:13" s="1" customFormat="1" ht="19.5" hidden="1" customHeight="1" thickBot="1" x14ac:dyDescent="0.3">
      <c r="A640" s="1">
        <f>A654*A622</f>
        <v>0</v>
      </c>
      <c r="C640" s="11" t="str">
        <f>"Identifikačné údaje "&amp;IF(OR([1]summary!$K$41="",[1]summary!$K$41&gt;=[1]summary!$K$39),"navrhovateľa:","dodávateľa:")</f>
        <v>Identifikačné údaje navrhovateľa:</v>
      </c>
      <c r="D640" s="12"/>
      <c r="E640" s="12"/>
      <c r="F640" s="12"/>
      <c r="G640" s="13"/>
    </row>
    <row r="641" spans="1:13" s="1" customFormat="1" ht="19.5" hidden="1" customHeight="1" x14ac:dyDescent="0.25">
      <c r="A641" s="1">
        <f>A654*A622</f>
        <v>0</v>
      </c>
      <c r="C641" s="14" t="s">
        <v>2</v>
      </c>
      <c r="D641" s="15"/>
      <c r="E641" s="16"/>
      <c r="F641" s="17"/>
      <c r="G641" s="18"/>
    </row>
    <row r="642" spans="1:13" s="1" customFormat="1" ht="39" hidden="1" customHeight="1" x14ac:dyDescent="0.25">
      <c r="A642" s="1">
        <f>A654*A622</f>
        <v>0</v>
      </c>
      <c r="C642" s="19" t="s">
        <v>3</v>
      </c>
      <c r="D642" s="20"/>
      <c r="E642" s="21"/>
      <c r="F642" s="22"/>
      <c r="G642" s="23"/>
    </row>
    <row r="643" spans="1:13" s="1" customFormat="1" ht="19.5" hidden="1" customHeight="1" x14ac:dyDescent="0.25">
      <c r="A643" s="1">
        <f>A654*A622</f>
        <v>0</v>
      </c>
      <c r="C643" s="24" t="s">
        <v>4</v>
      </c>
      <c r="D643" s="25"/>
      <c r="E643" s="21"/>
      <c r="F643" s="22"/>
      <c r="G643" s="23"/>
    </row>
    <row r="644" spans="1:13" s="1" customFormat="1" ht="19.5" hidden="1" customHeight="1" x14ac:dyDescent="0.25">
      <c r="A644" s="1">
        <f>A654*A622</f>
        <v>0</v>
      </c>
      <c r="C644" s="24" t="s">
        <v>5</v>
      </c>
      <c r="D644" s="25"/>
      <c r="E644" s="21"/>
      <c r="F644" s="22"/>
      <c r="G644" s="23"/>
    </row>
    <row r="645" spans="1:13" s="1" customFormat="1" ht="30" hidden="1" customHeight="1" x14ac:dyDescent="0.25">
      <c r="A645" s="1">
        <f>A654</f>
        <v>0</v>
      </c>
      <c r="C645" s="26" t="s">
        <v>6</v>
      </c>
      <c r="D645" s="27"/>
      <c r="E645" s="21"/>
      <c r="F645" s="22"/>
      <c r="G645" s="23"/>
      <c r="M645" s="7"/>
    </row>
    <row r="646" spans="1:13" s="1" customFormat="1" ht="19.5" hidden="1" customHeight="1" x14ac:dyDescent="0.25">
      <c r="A646" s="1">
        <f>A654*A622</f>
        <v>0</v>
      </c>
      <c r="C646" s="24" t="s">
        <v>7</v>
      </c>
      <c r="D646" s="25"/>
      <c r="E646" s="21"/>
      <c r="F646" s="22"/>
      <c r="G646" s="23"/>
    </row>
    <row r="647" spans="1:13" s="1" customFormat="1" ht="19.5" hidden="1" customHeight="1" x14ac:dyDescent="0.25">
      <c r="A647" s="1">
        <f>A654*A622</f>
        <v>0</v>
      </c>
      <c r="C647" s="24" t="s">
        <v>8</v>
      </c>
      <c r="D647" s="25"/>
      <c r="E647" s="21"/>
      <c r="F647" s="22"/>
      <c r="G647" s="23"/>
    </row>
    <row r="648" spans="1:13" s="1" customFormat="1" ht="19.5" hidden="1" customHeight="1" x14ac:dyDescent="0.25">
      <c r="A648" s="1">
        <f>A654*A622</f>
        <v>0</v>
      </c>
      <c r="C648" s="24" t="s">
        <v>9</v>
      </c>
      <c r="D648" s="25"/>
      <c r="E648" s="21"/>
      <c r="F648" s="22"/>
      <c r="G648" s="23"/>
    </row>
    <row r="649" spans="1:13" s="1" customFormat="1" ht="19.5" hidden="1" customHeight="1" x14ac:dyDescent="0.25">
      <c r="A649" s="1">
        <f>A654*A622</f>
        <v>0</v>
      </c>
      <c r="C649" s="24" t="s">
        <v>10</v>
      </c>
      <c r="D649" s="25"/>
      <c r="E649" s="21"/>
      <c r="F649" s="22"/>
      <c r="G649" s="23"/>
    </row>
    <row r="650" spans="1:13" s="1" customFormat="1" ht="19.5" hidden="1" customHeight="1" x14ac:dyDescent="0.25">
      <c r="A650" s="1">
        <f>A654*A622</f>
        <v>0</v>
      </c>
      <c r="C650" s="24" t="s">
        <v>11</v>
      </c>
      <c r="D650" s="25"/>
      <c r="E650" s="21"/>
      <c r="F650" s="22"/>
      <c r="G650" s="23"/>
    </row>
    <row r="651" spans="1:13" s="1" customFormat="1" ht="19.5" hidden="1" customHeight="1" thickBot="1" x14ac:dyDescent="0.3">
      <c r="A651" s="1">
        <f>A654*A622</f>
        <v>0</v>
      </c>
      <c r="C651" s="28" t="s">
        <v>12</v>
      </c>
      <c r="D651" s="29"/>
      <c r="E651" s="30"/>
      <c r="F651" s="31"/>
      <c r="G651" s="32"/>
    </row>
    <row r="652" spans="1:13" hidden="1" x14ac:dyDescent="0.25">
      <c r="A652" s="1">
        <f>A654*A622</f>
        <v>0</v>
      </c>
    </row>
    <row r="653" spans="1:13" hidden="1" x14ac:dyDescent="0.25">
      <c r="A653" s="1">
        <f>A654*A622</f>
        <v>0</v>
      </c>
    </row>
    <row r="654" spans="1:13" hidden="1" x14ac:dyDescent="0.25">
      <c r="A654">
        <f>IF(D654&lt;&gt;"",1,0)</f>
        <v>0</v>
      </c>
      <c r="B654" s="33" t="s">
        <v>35</v>
      </c>
      <c r="C654" s="33"/>
      <c r="D654" s="106" t="str">
        <f>IF([1]summary!$B$48&lt;&gt;"",[1]summary!$B$48,"")</f>
        <v/>
      </c>
      <c r="E654" s="106"/>
      <c r="F654" s="106"/>
      <c r="G654" s="106"/>
      <c r="H654" s="106"/>
      <c r="I654" s="106"/>
      <c r="J654" s="106"/>
      <c r="K654" s="35"/>
    </row>
    <row r="655" spans="1:13" hidden="1" x14ac:dyDescent="0.25">
      <c r="A655" s="1">
        <f>A654</f>
        <v>0</v>
      </c>
    </row>
    <row r="656" spans="1:13" ht="54.95" hidden="1" customHeight="1" thickBot="1" x14ac:dyDescent="0.3">
      <c r="A656" s="1">
        <f>A654</f>
        <v>0</v>
      </c>
      <c r="B656" s="107" t="s">
        <v>15</v>
      </c>
      <c r="C656" s="108"/>
      <c r="D656" s="109"/>
      <c r="E656" s="110" t="s">
        <v>36</v>
      </c>
      <c r="F656" s="111"/>
      <c r="G656" s="40" t="s">
        <v>37</v>
      </c>
      <c r="H656" s="39" t="s">
        <v>16</v>
      </c>
      <c r="I656" s="40" t="s">
        <v>17</v>
      </c>
      <c r="J656" s="112" t="s">
        <v>18</v>
      </c>
      <c r="K656" s="112" t="s">
        <v>19</v>
      </c>
    </row>
    <row r="657" spans="1:11" ht="25.5" hidden="1" customHeight="1" x14ac:dyDescent="0.25">
      <c r="A657" s="1">
        <f>A654</f>
        <v>0</v>
      </c>
      <c r="B657" s="42" t="s">
        <v>38</v>
      </c>
      <c r="C657" s="63"/>
      <c r="D657" s="64"/>
      <c r="E657" s="65"/>
      <c r="F657" s="66"/>
      <c r="G657" s="67" t="s">
        <v>39</v>
      </c>
      <c r="H657" s="45"/>
      <c r="I657" s="46"/>
      <c r="J657" s="47" t="str">
        <f t="shared" ref="J657:J664" si="11">IF(AND(H657&lt;&gt;"",I657&lt;&gt;""),H657*I657,"")</f>
        <v/>
      </c>
      <c r="K657" s="48" t="str">
        <f>IF(J657&lt;&gt;"",J657*IF(E645="platiteľ DPH",1.2,1),"")</f>
        <v/>
      </c>
    </row>
    <row r="658" spans="1:11" ht="25.5" hidden="1" customHeight="1" x14ac:dyDescent="0.25">
      <c r="A658" s="1">
        <f>A654</f>
        <v>0</v>
      </c>
      <c r="B658" s="49"/>
      <c r="C658" s="68"/>
      <c r="D658" s="69"/>
      <c r="E658" s="70"/>
      <c r="F658" s="71"/>
      <c r="G658" s="72" t="s">
        <v>39</v>
      </c>
      <c r="H658" s="52"/>
      <c r="I658" s="53"/>
      <c r="J658" s="54" t="str">
        <f t="shared" si="11"/>
        <v/>
      </c>
      <c r="K658" s="55" t="str">
        <f>IF(J658&lt;&gt;"",J658*IF(E645="platiteľ DPH",1.2,1),"")</f>
        <v/>
      </c>
    </row>
    <row r="659" spans="1:11" ht="25.5" hidden="1" customHeight="1" thickBot="1" x14ac:dyDescent="0.3">
      <c r="A659" s="1">
        <f>A654</f>
        <v>0</v>
      </c>
      <c r="B659" s="56"/>
      <c r="C659" s="73"/>
      <c r="D659" s="74"/>
      <c r="E659" s="75"/>
      <c r="F659" s="76"/>
      <c r="G659" s="77" t="s">
        <v>39</v>
      </c>
      <c r="H659" s="59"/>
      <c r="I659" s="60"/>
      <c r="J659" s="61" t="str">
        <f t="shared" si="11"/>
        <v/>
      </c>
      <c r="K659" s="62" t="str">
        <f>IF(J659&lt;&gt;"",J659*IF(E645="platiteľ DPH",1.2,1),"")</f>
        <v/>
      </c>
    </row>
    <row r="660" spans="1:11" ht="25.5" hidden="1" customHeight="1" x14ac:dyDescent="0.25">
      <c r="A660" s="1">
        <f>A654</f>
        <v>0</v>
      </c>
      <c r="B660" s="42" t="s">
        <v>20</v>
      </c>
      <c r="C660" s="63"/>
      <c r="D660" s="64"/>
      <c r="E660" s="65"/>
      <c r="F660" s="66"/>
      <c r="G660" s="67" t="s">
        <v>39</v>
      </c>
      <c r="H660" s="45"/>
      <c r="I660" s="46"/>
      <c r="J660" s="47" t="str">
        <f t="shared" si="11"/>
        <v/>
      </c>
      <c r="K660" s="48" t="str">
        <f>IF(J660&lt;&gt;"",J660*IF(E645="platiteľ DPH",1.2,1),"")</f>
        <v/>
      </c>
    </row>
    <row r="661" spans="1:11" ht="25.5" hidden="1" customHeight="1" x14ac:dyDescent="0.25">
      <c r="A661" s="1">
        <f>A654</f>
        <v>0</v>
      </c>
      <c r="B661" s="49"/>
      <c r="C661" s="68"/>
      <c r="D661" s="69"/>
      <c r="E661" s="70"/>
      <c r="F661" s="71"/>
      <c r="G661" s="72" t="s">
        <v>39</v>
      </c>
      <c r="H661" s="52"/>
      <c r="I661" s="53"/>
      <c r="J661" s="54" t="str">
        <f t="shared" si="11"/>
        <v/>
      </c>
      <c r="K661" s="55" t="str">
        <f>IF(J661&lt;&gt;"",J661*IF(E645="platiteľ DPH",1.2,1),"")</f>
        <v/>
      </c>
    </row>
    <row r="662" spans="1:11" ht="25.5" hidden="1" customHeight="1" thickBot="1" x14ac:dyDescent="0.3">
      <c r="A662" s="1">
        <f>A654</f>
        <v>0</v>
      </c>
      <c r="B662" s="56"/>
      <c r="C662" s="73"/>
      <c r="D662" s="74"/>
      <c r="E662" s="75"/>
      <c r="F662" s="76"/>
      <c r="G662" s="77" t="s">
        <v>39</v>
      </c>
      <c r="H662" s="59"/>
      <c r="I662" s="60"/>
      <c r="J662" s="61" t="str">
        <f t="shared" si="11"/>
        <v/>
      </c>
      <c r="K662" s="62" t="str">
        <f>IF(J662&lt;&gt;"",J662*IF(E645="platiteľ DPH",1.2,1),"")</f>
        <v/>
      </c>
    </row>
    <row r="663" spans="1:11" ht="25.5" hidden="1" customHeight="1" x14ac:dyDescent="0.25">
      <c r="A663" s="1">
        <f>A654</f>
        <v>0</v>
      </c>
      <c r="B663" s="42" t="s">
        <v>21</v>
      </c>
      <c r="C663" s="63"/>
      <c r="D663" s="64" t="s">
        <v>22</v>
      </c>
      <c r="E663" s="78" t="s">
        <v>23</v>
      </c>
      <c r="F663" s="79"/>
      <c r="G663" s="67" t="s">
        <v>23</v>
      </c>
      <c r="H663" s="45"/>
      <c r="I663" s="46">
        <v>1</v>
      </c>
      <c r="J663" s="80" t="str">
        <f t="shared" si="11"/>
        <v/>
      </c>
      <c r="K663" s="81" t="str">
        <f>IF(J663&lt;&gt;"",J663*IF(E645="platiteľ DPH",1.2,1),"")</f>
        <v/>
      </c>
    </row>
    <row r="664" spans="1:11" ht="25.5" hidden="1" customHeight="1" thickBot="1" x14ac:dyDescent="0.3">
      <c r="A664" s="1">
        <f>A654</f>
        <v>0</v>
      </c>
      <c r="B664" s="56"/>
      <c r="C664" s="73"/>
      <c r="D664" s="74" t="s">
        <v>24</v>
      </c>
      <c r="E664" s="82" t="s">
        <v>23</v>
      </c>
      <c r="F664" s="83"/>
      <c r="G664" s="77" t="s">
        <v>23</v>
      </c>
      <c r="H664" s="59"/>
      <c r="I664" s="60">
        <v>1</v>
      </c>
      <c r="J664" s="61" t="str">
        <f t="shared" si="11"/>
        <v/>
      </c>
      <c r="K664" s="62" t="str">
        <f>IF(J664&lt;&gt;"",J664*IF(E645="platiteľ DPH",1.2,1),"")</f>
        <v/>
      </c>
    </row>
    <row r="665" spans="1:11" ht="25.5" hidden="1" customHeight="1" thickBot="1" x14ac:dyDescent="0.3">
      <c r="A665" s="1">
        <f>A654</f>
        <v>0</v>
      </c>
      <c r="B665" s="84"/>
      <c r="C665" s="85"/>
      <c r="D665" s="85"/>
      <c r="E665" s="85"/>
      <c r="F665" s="85"/>
      <c r="G665" s="85"/>
      <c r="H665" s="86"/>
      <c r="I665" s="86" t="s">
        <v>40</v>
      </c>
      <c r="J665" s="88" t="str">
        <f>IF(SUM(J657:J664)&gt;0,SUM(J657:J664),"")</f>
        <v/>
      </c>
      <c r="K665" s="88" t="str">
        <f>IF(SUM(K657:K664)&gt;0,SUM(K657:K664),"")</f>
        <v/>
      </c>
    </row>
    <row r="666" spans="1:11" hidden="1" x14ac:dyDescent="0.25">
      <c r="A666" s="1">
        <f>A654</f>
        <v>0</v>
      </c>
      <c r="B666" s="89" t="s">
        <v>26</v>
      </c>
    </row>
    <row r="667" spans="1:11" hidden="1" x14ac:dyDescent="0.25">
      <c r="A667" s="1">
        <f>A654</f>
        <v>0</v>
      </c>
    </row>
    <row r="668" spans="1:11" hidden="1" x14ac:dyDescent="0.25">
      <c r="A668" s="1">
        <f>A654</f>
        <v>0</v>
      </c>
    </row>
    <row r="669" spans="1:11" hidden="1" x14ac:dyDescent="0.25">
      <c r="A669" s="1">
        <f>A654*IF(COUNT([1]summary!$I$71:$I$80)=0,1,0)</f>
        <v>0</v>
      </c>
      <c r="C669" s="90" t="s">
        <v>27</v>
      </c>
      <c r="D669" s="91"/>
      <c r="E669" s="91"/>
      <c r="F669" s="91"/>
      <c r="G669" s="91"/>
      <c r="H669" s="91"/>
      <c r="I669" s="91"/>
      <c r="J669" s="92"/>
    </row>
    <row r="670" spans="1:11" hidden="1" x14ac:dyDescent="0.25">
      <c r="A670" s="1">
        <f>A669</f>
        <v>0</v>
      </c>
      <c r="C670" s="93"/>
      <c r="D670" s="94"/>
      <c r="E670" s="94"/>
      <c r="F670" s="94"/>
      <c r="G670" s="94"/>
      <c r="H670" s="94"/>
      <c r="I670" s="94"/>
      <c r="J670" s="95"/>
    </row>
    <row r="671" spans="1:11" hidden="1" x14ac:dyDescent="0.25">
      <c r="A671" s="1">
        <f>A669</f>
        <v>0</v>
      </c>
    </row>
    <row r="672" spans="1:11" hidden="1" x14ac:dyDescent="0.25">
      <c r="A672" s="1">
        <f>A669</f>
        <v>0</v>
      </c>
    </row>
    <row r="673" spans="1:13" hidden="1" x14ac:dyDescent="0.25">
      <c r="A673" s="1">
        <f>A654*IF([1]summary!$F$12='Príloha č. 2'!M673,1,0)</f>
        <v>0</v>
      </c>
      <c r="B673" s="96" t="s">
        <v>41</v>
      </c>
      <c r="C673" s="96"/>
      <c r="D673" s="96"/>
      <c r="E673" s="96"/>
      <c r="F673" s="96"/>
      <c r="G673" s="96"/>
      <c r="H673" s="96"/>
      <c r="I673" s="96"/>
      <c r="J673" s="96"/>
      <c r="K673" s="96"/>
      <c r="M673" s="7" t="s">
        <v>29</v>
      </c>
    </row>
    <row r="674" spans="1:13" hidden="1" x14ac:dyDescent="0.25">
      <c r="A674" s="1">
        <f>A673</f>
        <v>0</v>
      </c>
    </row>
    <row r="675" spans="1:13" ht="15" hidden="1" customHeight="1" x14ac:dyDescent="0.25">
      <c r="A675" s="1">
        <f>A673</f>
        <v>0</v>
      </c>
      <c r="B675" s="10" t="s">
        <v>42</v>
      </c>
      <c r="C675" s="10"/>
      <c r="D675" s="10"/>
      <c r="E675" s="10"/>
      <c r="F675" s="10"/>
      <c r="G675" s="10"/>
      <c r="H675" s="10"/>
      <c r="I675" s="10"/>
      <c r="J675" s="10"/>
      <c r="K675" s="10"/>
    </row>
    <row r="676" spans="1:13" hidden="1" x14ac:dyDescent="0.25">
      <c r="A676" s="1">
        <f>A673</f>
        <v>0</v>
      </c>
      <c r="B676" s="10"/>
      <c r="C676" s="10"/>
      <c r="D676" s="10"/>
      <c r="E676" s="10"/>
      <c r="F676" s="10"/>
      <c r="G676" s="10"/>
      <c r="H676" s="10"/>
      <c r="I676" s="10"/>
      <c r="J676" s="10"/>
      <c r="K676" s="10"/>
    </row>
    <row r="677" spans="1:13" hidden="1" x14ac:dyDescent="0.25">
      <c r="A677" s="1">
        <f>A673</f>
        <v>0</v>
      </c>
    </row>
    <row r="678" spans="1:13" hidden="1" x14ac:dyDescent="0.25">
      <c r="A678" s="1">
        <f>A679</f>
        <v>0</v>
      </c>
    </row>
    <row r="679" spans="1:13" hidden="1" x14ac:dyDescent="0.25">
      <c r="A679" s="1">
        <f>A654*IF(COUNT([1]summary!$I$71:$I$80)=0,IF([1]summary!$G$20="všetky predmety spolu",0,1),IF([1]summary!$E$58="cenové ponuky komplexne",0,1))</f>
        <v>0</v>
      </c>
      <c r="C679" s="97" t="s">
        <v>31</v>
      </c>
      <c r="D679" s="98"/>
    </row>
    <row r="680" spans="1:13" s="99" customFormat="1" hidden="1" x14ac:dyDescent="0.25">
      <c r="A680" s="1">
        <f>A679</f>
        <v>0</v>
      </c>
      <c r="C680" s="97"/>
    </row>
    <row r="681" spans="1:13" s="99" customFormat="1" ht="15" hidden="1" customHeight="1" x14ac:dyDescent="0.25">
      <c r="A681" s="1">
        <f>A679</f>
        <v>0</v>
      </c>
      <c r="C681" s="97" t="s">
        <v>32</v>
      </c>
      <c r="D681" s="98"/>
      <c r="G681" s="100"/>
      <c r="H681" s="100"/>
      <c r="I681" s="100"/>
      <c r="J681" s="100"/>
      <c r="K681" s="100"/>
    </row>
    <row r="682" spans="1:13" s="99" customFormat="1" hidden="1" x14ac:dyDescent="0.25">
      <c r="A682" s="1">
        <f>A679</f>
        <v>0</v>
      </c>
      <c r="F682" s="101"/>
      <c r="G682" s="102" t="str">
        <f>"podpis a pečiatka "&amp;IF(COUNT([1]summary!$I$71:$I$80)=0,"navrhovateľa","dodávateľa")</f>
        <v>podpis a pečiatka dodávateľa</v>
      </c>
      <c r="H682" s="102"/>
      <c r="I682" s="102"/>
      <c r="J682" s="102"/>
      <c r="K682" s="102"/>
    </row>
    <row r="683" spans="1:13" s="99" customFormat="1" hidden="1" x14ac:dyDescent="0.25">
      <c r="A683" s="1">
        <f>A679</f>
        <v>0</v>
      </c>
      <c r="F683" s="101"/>
      <c r="G683" s="103"/>
      <c r="H683" s="103"/>
      <c r="I683" s="103"/>
      <c r="J683" s="103"/>
      <c r="K683" s="103"/>
    </row>
    <row r="684" spans="1:13" ht="15" hidden="1" customHeight="1" x14ac:dyDescent="0.25">
      <c r="A684" s="1">
        <f>A679*IF(COUNT([1]summary!$I$71:$I$80)=0,1,0)</f>
        <v>0</v>
      </c>
      <c r="B684" s="104" t="s">
        <v>33</v>
      </c>
      <c r="C684" s="104"/>
      <c r="D684" s="104"/>
      <c r="E684" s="104"/>
      <c r="F684" s="104"/>
      <c r="G684" s="104"/>
      <c r="H684" s="104"/>
      <c r="I684" s="104"/>
      <c r="J684" s="104"/>
      <c r="K684" s="104"/>
      <c r="L684" s="105"/>
    </row>
    <row r="685" spans="1:13" hidden="1" x14ac:dyDescent="0.25">
      <c r="A685" s="1">
        <f>A684</f>
        <v>0</v>
      </c>
      <c r="B685" s="104"/>
      <c r="C685" s="104"/>
      <c r="D685" s="104"/>
      <c r="E685" s="104"/>
      <c r="F685" s="104"/>
      <c r="G685" s="104"/>
      <c r="H685" s="104"/>
      <c r="I685" s="104"/>
      <c r="J685" s="104"/>
      <c r="K685" s="104"/>
      <c r="L685" s="105"/>
    </row>
    <row r="686" spans="1:13" ht="15" hidden="1" customHeight="1" x14ac:dyDescent="0.25">
      <c r="A686" s="1">
        <f>A679*IF(A684=1,0,1)</f>
        <v>0</v>
      </c>
      <c r="B686" s="104" t="s">
        <v>34</v>
      </c>
      <c r="C686" s="104"/>
      <c r="D686" s="104"/>
      <c r="E686" s="104"/>
      <c r="F686" s="104"/>
      <c r="G686" s="104"/>
      <c r="H686" s="104"/>
      <c r="I686" s="104"/>
      <c r="J686" s="104"/>
      <c r="K686" s="104"/>
      <c r="L686" s="105"/>
    </row>
    <row r="687" spans="1:13" hidden="1" x14ac:dyDescent="0.25">
      <c r="A687" s="1">
        <f>A686</f>
        <v>0</v>
      </c>
      <c r="B687" s="104"/>
      <c r="C687" s="104"/>
      <c r="D687" s="104"/>
      <c r="E687" s="104"/>
      <c r="F687" s="104"/>
      <c r="G687" s="104"/>
      <c r="H687" s="104"/>
      <c r="I687" s="104"/>
      <c r="J687" s="104"/>
      <c r="K687" s="104"/>
      <c r="L687" s="105"/>
    </row>
    <row r="688" spans="1:13" s="1" customFormat="1" ht="21" hidden="1" x14ac:dyDescent="0.25">
      <c r="A688" s="1">
        <f>A711*A679</f>
        <v>0</v>
      </c>
      <c r="B688" s="3"/>
      <c r="C688" s="4"/>
      <c r="D688" s="4"/>
      <c r="E688" s="4"/>
      <c r="F688" s="4"/>
      <c r="G688" s="4"/>
      <c r="H688" s="4"/>
      <c r="I688" s="4"/>
      <c r="J688" s="5" t="str">
        <f>IF(COUNT([1]summary!$I$71:$I$80)=0,'[1]Výzva na prieskum trhu'!$C$135,'[1]Výzva na predloženie CP'!$B$332)</f>
        <v xml:space="preserve">Príloha č. 2: </v>
      </c>
      <c r="K688" s="5"/>
    </row>
    <row r="689" spans="1:13" s="1" customFormat="1" ht="23.25" hidden="1" customHeight="1" x14ac:dyDescent="0.25">
      <c r="A689" s="1">
        <f>A711*A679</f>
        <v>0</v>
      </c>
      <c r="B689" s="6" t="str">
        <f>IF(COUNT([1]summary!$I$71:$I$80)=0,'[1]Výzva na prieskum trhu'!$B$2,'[1]Výzva na predloženie CP'!$B$2)</f>
        <v>Výzva na predloženie cenovej ponuky</v>
      </c>
      <c r="C689" s="6"/>
      <c r="D689" s="6"/>
      <c r="E689" s="6"/>
      <c r="F689" s="6"/>
      <c r="G689" s="6"/>
      <c r="H689" s="6"/>
      <c r="I689" s="6"/>
      <c r="J689" s="6"/>
      <c r="K689" s="6"/>
      <c r="M689" s="7"/>
    </row>
    <row r="690" spans="1:13" s="1" customFormat="1" hidden="1" x14ac:dyDescent="0.25">
      <c r="A690" s="1">
        <f>A711*A679</f>
        <v>0</v>
      </c>
      <c r="B690" s="8"/>
      <c r="C690" s="8"/>
      <c r="D690" s="8"/>
      <c r="E690" s="8"/>
      <c r="F690" s="8"/>
      <c r="G690" s="8"/>
      <c r="H690" s="8"/>
      <c r="I690" s="8"/>
      <c r="J690" s="8"/>
      <c r="K690" s="8"/>
      <c r="M690" s="7"/>
    </row>
    <row r="691" spans="1:13" s="1" customFormat="1" ht="23.25" hidden="1" customHeight="1" x14ac:dyDescent="0.25">
      <c r="A691" s="1">
        <f>A711*A679</f>
        <v>0</v>
      </c>
      <c r="B691" s="6" t="str">
        <f>IF(COUNT([1]summary!$I$71:$I$80)=0,'[1]Výzva na prieskum trhu'!$E$135,'[1]Výzva na predloženie CP'!$E$332)</f>
        <v>Návrh na plnenie kritérií</v>
      </c>
      <c r="C691" s="6"/>
      <c r="D691" s="6"/>
      <c r="E691" s="6"/>
      <c r="F691" s="6"/>
      <c r="G691" s="6"/>
      <c r="H691" s="6"/>
      <c r="I691" s="6"/>
      <c r="J691" s="6"/>
      <c r="K691" s="6"/>
      <c r="M691" s="7"/>
    </row>
    <row r="692" spans="1:13" hidden="1" x14ac:dyDescent="0.25">
      <c r="A692" s="1">
        <f>A711*A679</f>
        <v>0</v>
      </c>
    </row>
    <row r="693" spans="1:13" ht="15" hidden="1" customHeight="1" x14ac:dyDescent="0.25">
      <c r="A693" s="1">
        <f>A711*A679</f>
        <v>0</v>
      </c>
      <c r="B693" s="10" t="s">
        <v>1</v>
      </c>
      <c r="C693" s="10"/>
      <c r="D693" s="10"/>
      <c r="E693" s="10"/>
      <c r="F693" s="10"/>
      <c r="G693" s="10"/>
      <c r="H693" s="10"/>
      <c r="I693" s="10"/>
      <c r="J693" s="10"/>
      <c r="K693" s="10"/>
    </row>
    <row r="694" spans="1:13" hidden="1" x14ac:dyDescent="0.25">
      <c r="A694" s="1">
        <f>A711*A679</f>
        <v>0</v>
      </c>
      <c r="B694" s="10"/>
      <c r="C694" s="10"/>
      <c r="D694" s="10"/>
      <c r="E694" s="10"/>
      <c r="F694" s="10"/>
      <c r="G694" s="10"/>
      <c r="H694" s="10"/>
      <c r="I694" s="10"/>
      <c r="J694" s="10"/>
      <c r="K694" s="10"/>
    </row>
    <row r="695" spans="1:13" hidden="1" x14ac:dyDescent="0.25">
      <c r="A695" s="1">
        <f>A711*A679</f>
        <v>0</v>
      </c>
      <c r="B695" s="10"/>
      <c r="C695" s="10"/>
      <c r="D695" s="10"/>
      <c r="E695" s="10"/>
      <c r="F695" s="10"/>
      <c r="G695" s="10"/>
      <c r="H695" s="10"/>
      <c r="I695" s="10"/>
      <c r="J695" s="10"/>
      <c r="K695" s="10"/>
    </row>
    <row r="696" spans="1:13" hidden="1" x14ac:dyDescent="0.25">
      <c r="A696" s="1">
        <f>A711*A679</f>
        <v>0</v>
      </c>
    </row>
    <row r="697" spans="1:13" s="1" customFormat="1" ht="19.5" hidden="1" customHeight="1" thickBot="1" x14ac:dyDescent="0.3">
      <c r="A697" s="1">
        <f>A711*A679</f>
        <v>0</v>
      </c>
      <c r="C697" s="113" t="str">
        <f>"Identifikačné údaje "&amp;IF(OR([1]summary!$K$41="",[1]summary!$K$41&gt;=[1]summary!$K$39),"navrhovateľa:","dodávateľa:")</f>
        <v>Identifikačné údaje navrhovateľa:</v>
      </c>
      <c r="D697" s="114"/>
      <c r="E697" s="114"/>
      <c r="F697" s="114"/>
      <c r="G697" s="115"/>
    </row>
    <row r="698" spans="1:13" s="1" customFormat="1" ht="19.5" hidden="1" customHeight="1" x14ac:dyDescent="0.25">
      <c r="A698" s="1">
        <f>A711*A679</f>
        <v>0</v>
      </c>
      <c r="C698" s="116" t="s">
        <v>2</v>
      </c>
      <c r="D698" s="117"/>
      <c r="E698" s="118"/>
      <c r="F698" s="119"/>
      <c r="G698" s="120"/>
    </row>
    <row r="699" spans="1:13" s="1" customFormat="1" ht="39" hidden="1" customHeight="1" x14ac:dyDescent="0.25">
      <c r="A699" s="1">
        <f>A711*A679</f>
        <v>0</v>
      </c>
      <c r="C699" s="121" t="s">
        <v>3</v>
      </c>
      <c r="D699" s="122"/>
      <c r="E699" s="123"/>
      <c r="F699" s="124"/>
      <c r="G699" s="125"/>
    </row>
    <row r="700" spans="1:13" s="1" customFormat="1" ht="19.5" hidden="1" customHeight="1" x14ac:dyDescent="0.25">
      <c r="A700" s="1">
        <f>A711*A679</f>
        <v>0</v>
      </c>
      <c r="C700" s="126" t="s">
        <v>4</v>
      </c>
      <c r="D700" s="127"/>
      <c r="E700" s="123"/>
      <c r="F700" s="124"/>
      <c r="G700" s="125"/>
    </row>
    <row r="701" spans="1:13" s="1" customFormat="1" ht="19.5" hidden="1" customHeight="1" x14ac:dyDescent="0.25">
      <c r="A701" s="1">
        <f>A711*A679</f>
        <v>0</v>
      </c>
      <c r="C701" s="126" t="s">
        <v>5</v>
      </c>
      <c r="D701" s="127"/>
      <c r="E701" s="123"/>
      <c r="F701" s="124"/>
      <c r="G701" s="125"/>
    </row>
    <row r="702" spans="1:13" s="1" customFormat="1" ht="30" hidden="1" customHeight="1" x14ac:dyDescent="0.25">
      <c r="A702" s="1">
        <f>A711</f>
        <v>0</v>
      </c>
      <c r="C702" s="26" t="s">
        <v>6</v>
      </c>
      <c r="D702" s="27"/>
      <c r="E702" s="21"/>
      <c r="F702" s="22"/>
      <c r="G702" s="23"/>
      <c r="M702" s="7"/>
    </row>
    <row r="703" spans="1:13" s="1" customFormat="1" ht="19.5" hidden="1" customHeight="1" x14ac:dyDescent="0.25">
      <c r="A703" s="1">
        <f>A711*A679</f>
        <v>0</v>
      </c>
      <c r="C703" s="126" t="s">
        <v>7</v>
      </c>
      <c r="D703" s="127"/>
      <c r="E703" s="123"/>
      <c r="F703" s="124"/>
      <c r="G703" s="125"/>
    </row>
    <row r="704" spans="1:13" s="1" customFormat="1" ht="19.5" hidden="1" customHeight="1" x14ac:dyDescent="0.25">
      <c r="A704" s="1">
        <f>A711*A679</f>
        <v>0</v>
      </c>
      <c r="C704" s="126" t="s">
        <v>8</v>
      </c>
      <c r="D704" s="127"/>
      <c r="E704" s="123"/>
      <c r="F704" s="124"/>
      <c r="G704" s="125"/>
    </row>
    <row r="705" spans="1:11" s="1" customFormat="1" ht="19.5" hidden="1" customHeight="1" x14ac:dyDescent="0.25">
      <c r="A705" s="1">
        <f>A711*A679</f>
        <v>0</v>
      </c>
      <c r="C705" s="126" t="s">
        <v>9</v>
      </c>
      <c r="D705" s="127"/>
      <c r="E705" s="123"/>
      <c r="F705" s="124"/>
      <c r="G705" s="125"/>
    </row>
    <row r="706" spans="1:11" s="1" customFormat="1" ht="19.5" hidden="1" customHeight="1" x14ac:dyDescent="0.25">
      <c r="A706" s="1">
        <f>A711*A679</f>
        <v>0</v>
      </c>
      <c r="C706" s="126" t="s">
        <v>10</v>
      </c>
      <c r="D706" s="127"/>
      <c r="E706" s="123"/>
      <c r="F706" s="124"/>
      <c r="G706" s="125"/>
    </row>
    <row r="707" spans="1:11" s="1" customFormat="1" ht="19.5" hidden="1" customHeight="1" x14ac:dyDescent="0.25">
      <c r="A707" s="1">
        <f>A711*A679</f>
        <v>0</v>
      </c>
      <c r="C707" s="126" t="s">
        <v>11</v>
      </c>
      <c r="D707" s="127"/>
      <c r="E707" s="123"/>
      <c r="F707" s="124"/>
      <c r="G707" s="125"/>
    </row>
    <row r="708" spans="1:11" s="1" customFormat="1" ht="19.5" hidden="1" customHeight="1" thickBot="1" x14ac:dyDescent="0.3">
      <c r="A708" s="1">
        <f>A711*A679</f>
        <v>0</v>
      </c>
      <c r="C708" s="128" t="s">
        <v>12</v>
      </c>
      <c r="D708" s="129"/>
      <c r="E708" s="130"/>
      <c r="F708" s="131"/>
      <c r="G708" s="132"/>
    </row>
    <row r="709" spans="1:11" hidden="1" x14ac:dyDescent="0.25">
      <c r="A709" s="1">
        <f>A711*A679</f>
        <v>0</v>
      </c>
    </row>
    <row r="710" spans="1:11" hidden="1" x14ac:dyDescent="0.25">
      <c r="A710" s="1">
        <f>A711*A679</f>
        <v>0</v>
      </c>
    </row>
    <row r="711" spans="1:11" hidden="1" x14ac:dyDescent="0.25">
      <c r="A711">
        <f>IF(D711&lt;&gt;"",1,0)</f>
        <v>0</v>
      </c>
      <c r="B711" s="33" t="s">
        <v>35</v>
      </c>
      <c r="C711" s="33"/>
      <c r="D711" s="106" t="str">
        <f>IF([1]summary!$B$49&lt;&gt;"",[1]summary!$B$49,"")</f>
        <v/>
      </c>
      <c r="E711" s="106"/>
      <c r="F711" s="106"/>
      <c r="G711" s="106"/>
      <c r="H711" s="106"/>
      <c r="I711" s="106"/>
      <c r="J711" s="106"/>
      <c r="K711" s="35"/>
    </row>
    <row r="712" spans="1:11" hidden="1" x14ac:dyDescent="0.25">
      <c r="A712" s="1">
        <f>A711</f>
        <v>0</v>
      </c>
    </row>
    <row r="713" spans="1:11" ht="54.95" hidden="1" customHeight="1" thickBot="1" x14ac:dyDescent="0.3">
      <c r="A713" s="1">
        <f>A711</f>
        <v>0</v>
      </c>
      <c r="B713" s="107" t="s">
        <v>15</v>
      </c>
      <c r="C713" s="108"/>
      <c r="D713" s="109"/>
      <c r="E713" s="110" t="s">
        <v>36</v>
      </c>
      <c r="F713" s="111"/>
      <c r="G713" s="40" t="s">
        <v>37</v>
      </c>
      <c r="H713" s="39" t="s">
        <v>16</v>
      </c>
      <c r="I713" s="40" t="s">
        <v>17</v>
      </c>
      <c r="J713" s="112" t="s">
        <v>18</v>
      </c>
      <c r="K713" s="112" t="s">
        <v>19</v>
      </c>
    </row>
    <row r="714" spans="1:11" ht="25.5" hidden="1" customHeight="1" x14ac:dyDescent="0.25">
      <c r="A714" s="1">
        <f>A711</f>
        <v>0</v>
      </c>
      <c r="B714" s="42" t="s">
        <v>38</v>
      </c>
      <c r="C714" s="63"/>
      <c r="D714" s="64"/>
      <c r="E714" s="133"/>
      <c r="F714" s="134"/>
      <c r="G714" s="67" t="s">
        <v>39</v>
      </c>
      <c r="H714" s="45"/>
      <c r="I714" s="46"/>
      <c r="J714" s="47" t="str">
        <f t="shared" ref="J714:J721" si="12">IF(AND(H714&lt;&gt;"",I714&lt;&gt;""),H714*I714,"")</f>
        <v/>
      </c>
      <c r="K714" s="48" t="str">
        <f>IF(J714&lt;&gt;"",J714*IF(E702="platiteľ DPH",1.2,1),"")</f>
        <v/>
      </c>
    </row>
    <row r="715" spans="1:11" ht="25.5" hidden="1" customHeight="1" x14ac:dyDescent="0.25">
      <c r="A715" s="1">
        <f>A711</f>
        <v>0</v>
      </c>
      <c r="B715" s="49"/>
      <c r="C715" s="68"/>
      <c r="D715" s="69"/>
      <c r="E715" s="135"/>
      <c r="F715" s="136"/>
      <c r="G715" s="72" t="s">
        <v>39</v>
      </c>
      <c r="H715" s="52"/>
      <c r="I715" s="53"/>
      <c r="J715" s="54" t="str">
        <f t="shared" si="12"/>
        <v/>
      </c>
      <c r="K715" s="55" t="str">
        <f>IF(J715&lt;&gt;"",J715*IF(E702="platiteľ DPH",1.2,1),"")</f>
        <v/>
      </c>
    </row>
    <row r="716" spans="1:11" ht="25.5" hidden="1" customHeight="1" thickBot="1" x14ac:dyDescent="0.3">
      <c r="A716" s="1">
        <f>A711</f>
        <v>0</v>
      </c>
      <c r="B716" s="56"/>
      <c r="C716" s="73"/>
      <c r="D716" s="74"/>
      <c r="E716" s="137"/>
      <c r="F716" s="138"/>
      <c r="G716" s="77" t="s">
        <v>39</v>
      </c>
      <c r="H716" s="59"/>
      <c r="I716" s="60"/>
      <c r="J716" s="61" t="str">
        <f t="shared" si="12"/>
        <v/>
      </c>
      <c r="K716" s="62" t="str">
        <f>IF(J716&lt;&gt;"",J716*IF(E702="platiteľ DPH",1.2,1),"")</f>
        <v/>
      </c>
    </row>
    <row r="717" spans="1:11" ht="25.5" hidden="1" customHeight="1" x14ac:dyDescent="0.25">
      <c r="A717" s="1">
        <f>A711</f>
        <v>0</v>
      </c>
      <c r="B717" s="42" t="s">
        <v>20</v>
      </c>
      <c r="C717" s="63"/>
      <c r="D717" s="64"/>
      <c r="E717" s="133"/>
      <c r="F717" s="134"/>
      <c r="G717" s="67" t="s">
        <v>39</v>
      </c>
      <c r="H717" s="45"/>
      <c r="I717" s="46"/>
      <c r="J717" s="47" t="str">
        <f t="shared" si="12"/>
        <v/>
      </c>
      <c r="K717" s="48" t="str">
        <f>IF(J717&lt;&gt;"",J717*IF(E702="platiteľ DPH",1.2,1),"")</f>
        <v/>
      </c>
    </row>
    <row r="718" spans="1:11" ht="25.5" hidden="1" customHeight="1" x14ac:dyDescent="0.25">
      <c r="A718" s="1">
        <f>A711</f>
        <v>0</v>
      </c>
      <c r="B718" s="49"/>
      <c r="C718" s="68"/>
      <c r="D718" s="69"/>
      <c r="E718" s="135"/>
      <c r="F718" s="136"/>
      <c r="G718" s="72" t="s">
        <v>39</v>
      </c>
      <c r="H718" s="52"/>
      <c r="I718" s="53"/>
      <c r="J718" s="54" t="str">
        <f t="shared" si="12"/>
        <v/>
      </c>
      <c r="K718" s="55" t="str">
        <f>IF(J718&lt;&gt;"",J718*IF(E702="platiteľ DPH",1.2,1),"")</f>
        <v/>
      </c>
    </row>
    <row r="719" spans="1:11" ht="25.5" hidden="1" customHeight="1" thickBot="1" x14ac:dyDescent="0.3">
      <c r="A719" s="1">
        <f>A711</f>
        <v>0</v>
      </c>
      <c r="B719" s="56"/>
      <c r="C719" s="73"/>
      <c r="D719" s="74"/>
      <c r="E719" s="137"/>
      <c r="F719" s="138"/>
      <c r="G719" s="77" t="s">
        <v>39</v>
      </c>
      <c r="H719" s="59"/>
      <c r="I719" s="60"/>
      <c r="J719" s="61" t="str">
        <f t="shared" si="12"/>
        <v/>
      </c>
      <c r="K719" s="62" t="str">
        <f>IF(J719&lt;&gt;"",J719*IF(E702="platiteľ DPH",1.2,1),"")</f>
        <v/>
      </c>
    </row>
    <row r="720" spans="1:11" ht="25.5" hidden="1" customHeight="1" x14ac:dyDescent="0.25">
      <c r="A720" s="1">
        <f>A711</f>
        <v>0</v>
      </c>
      <c r="B720" s="42" t="s">
        <v>21</v>
      </c>
      <c r="C720" s="63"/>
      <c r="D720" s="64" t="s">
        <v>22</v>
      </c>
      <c r="E720" s="139" t="s">
        <v>23</v>
      </c>
      <c r="F720" s="140"/>
      <c r="G720" s="67" t="s">
        <v>23</v>
      </c>
      <c r="H720" s="45"/>
      <c r="I720" s="46">
        <v>1</v>
      </c>
      <c r="J720" s="80" t="str">
        <f t="shared" si="12"/>
        <v/>
      </c>
      <c r="K720" s="81" t="str">
        <f>IF(J720&lt;&gt;"",J720*IF(E702="platiteľ DPH",1.2,1),"")</f>
        <v/>
      </c>
    </row>
    <row r="721" spans="1:13" ht="25.5" hidden="1" customHeight="1" thickBot="1" x14ac:dyDescent="0.3">
      <c r="A721" s="1">
        <f>A711</f>
        <v>0</v>
      </c>
      <c r="B721" s="56"/>
      <c r="C721" s="73"/>
      <c r="D721" s="74" t="s">
        <v>24</v>
      </c>
      <c r="E721" s="141" t="s">
        <v>23</v>
      </c>
      <c r="F721" s="142"/>
      <c r="G721" s="77" t="s">
        <v>23</v>
      </c>
      <c r="H721" s="59"/>
      <c r="I721" s="60">
        <v>1</v>
      </c>
      <c r="J721" s="61" t="str">
        <f t="shared" si="12"/>
        <v/>
      </c>
      <c r="K721" s="62" t="str">
        <f>IF(J721&lt;&gt;"",J721*IF(E702="platiteľ DPH",1.2,1),"")</f>
        <v/>
      </c>
    </row>
    <row r="722" spans="1:13" ht="25.5" hidden="1" customHeight="1" thickBot="1" x14ac:dyDescent="0.3">
      <c r="A722" s="1">
        <f>A711</f>
        <v>0</v>
      </c>
      <c r="B722" s="84"/>
      <c r="C722" s="85"/>
      <c r="D722" s="85"/>
      <c r="E722" s="85"/>
      <c r="F722" s="85"/>
      <c r="G722" s="85"/>
      <c r="H722" s="86"/>
      <c r="I722" s="86" t="s">
        <v>40</v>
      </c>
      <c r="J722" s="88" t="str">
        <f>IF(SUM(J714:J721)&gt;0,SUM(J714:J721),"")</f>
        <v/>
      </c>
      <c r="K722" s="88" t="str">
        <f>IF(SUM(K714:K721)&gt;0,SUM(K714:K721),"")</f>
        <v/>
      </c>
    </row>
    <row r="723" spans="1:13" hidden="1" x14ac:dyDescent="0.25">
      <c r="A723" s="1">
        <f>A711</f>
        <v>0</v>
      </c>
      <c r="B723" s="89" t="s">
        <v>26</v>
      </c>
    </row>
    <row r="724" spans="1:13" hidden="1" x14ac:dyDescent="0.25">
      <c r="A724" s="1">
        <f>A711</f>
        <v>0</v>
      </c>
    </row>
    <row r="725" spans="1:13" hidden="1" x14ac:dyDescent="0.25">
      <c r="A725" s="1">
        <f>A711</f>
        <v>0</v>
      </c>
    </row>
    <row r="726" spans="1:13" ht="15" hidden="1" customHeight="1" x14ac:dyDescent="0.25">
      <c r="A726" s="1">
        <f>A711*IF(COUNT([1]summary!$I$71:$I$80)=0,1,0)</f>
        <v>0</v>
      </c>
      <c r="C726" s="90" t="s">
        <v>27</v>
      </c>
      <c r="D726" s="91"/>
      <c r="E726" s="91"/>
      <c r="F726" s="91"/>
      <c r="G726" s="91"/>
      <c r="H726" s="91"/>
      <c r="I726" s="91"/>
      <c r="J726" s="92"/>
    </row>
    <row r="727" spans="1:13" hidden="1" x14ac:dyDescent="0.25">
      <c r="A727" s="1">
        <f>A726</f>
        <v>0</v>
      </c>
      <c r="C727" s="93"/>
      <c r="D727" s="94"/>
      <c r="E727" s="94"/>
      <c r="F727" s="94"/>
      <c r="G727" s="94"/>
      <c r="H727" s="94"/>
      <c r="I727" s="94"/>
      <c r="J727" s="95"/>
    </row>
    <row r="728" spans="1:13" hidden="1" x14ac:dyDescent="0.25">
      <c r="A728" s="1">
        <f>A726</f>
        <v>0</v>
      </c>
    </row>
    <row r="729" spans="1:13" hidden="1" x14ac:dyDescent="0.25">
      <c r="A729" s="1">
        <f>A726</f>
        <v>0</v>
      </c>
    </row>
    <row r="730" spans="1:13" hidden="1" x14ac:dyDescent="0.25">
      <c r="A730" s="1">
        <f>A711*IF([1]summary!$F$12='Príloha č. 2'!M730,1,0)</f>
        <v>0</v>
      </c>
      <c r="B730" s="96" t="s">
        <v>41</v>
      </c>
      <c r="C730" s="96"/>
      <c r="D730" s="96"/>
      <c r="E730" s="96"/>
      <c r="F730" s="96"/>
      <c r="G730" s="96"/>
      <c r="H730" s="96"/>
      <c r="I730" s="96"/>
      <c r="J730" s="96"/>
      <c r="K730" s="96"/>
      <c r="M730" s="7" t="s">
        <v>29</v>
      </c>
    </row>
    <row r="731" spans="1:13" hidden="1" x14ac:dyDescent="0.25">
      <c r="A731" s="1">
        <f>A730</f>
        <v>0</v>
      </c>
    </row>
    <row r="732" spans="1:13" ht="15" hidden="1" customHeight="1" x14ac:dyDescent="0.25">
      <c r="A732" s="1">
        <f>A730</f>
        <v>0</v>
      </c>
      <c r="B732" s="10" t="s">
        <v>42</v>
      </c>
      <c r="C732" s="10"/>
      <c r="D732" s="10"/>
      <c r="E732" s="10"/>
      <c r="F732" s="10"/>
      <c r="G732" s="10"/>
      <c r="H732" s="10"/>
      <c r="I732" s="10"/>
      <c r="J732" s="10"/>
      <c r="K732" s="10"/>
    </row>
    <row r="733" spans="1:13" hidden="1" x14ac:dyDescent="0.25">
      <c r="A733" s="1">
        <f>A730</f>
        <v>0</v>
      </c>
      <c r="B733" s="10"/>
      <c r="C733" s="10"/>
      <c r="D733" s="10"/>
      <c r="E733" s="10"/>
      <c r="F733" s="10"/>
      <c r="G733" s="10"/>
      <c r="H733" s="10"/>
      <c r="I733" s="10"/>
      <c r="J733" s="10"/>
      <c r="K733" s="10"/>
    </row>
    <row r="734" spans="1:13" hidden="1" x14ac:dyDescent="0.25">
      <c r="A734" s="1">
        <f>A730</f>
        <v>0</v>
      </c>
    </row>
    <row r="735" spans="1:13" hidden="1" x14ac:dyDescent="0.25">
      <c r="A735" s="1">
        <f>A736</f>
        <v>0</v>
      </c>
    </row>
    <row r="736" spans="1:13" hidden="1" x14ac:dyDescent="0.25">
      <c r="A736" s="1">
        <f>A711*IF(COUNT([1]summary!$I$71:$I$80)=0,IF([1]summary!$G$20="všetky predmety spolu",0,1),IF([1]summary!$E$58="cenové ponuky komplexne",0,1))</f>
        <v>0</v>
      </c>
      <c r="C736" s="97" t="s">
        <v>31</v>
      </c>
      <c r="D736" s="98"/>
    </row>
    <row r="737" spans="1:13" s="99" customFormat="1" hidden="1" x14ac:dyDescent="0.25">
      <c r="A737" s="1">
        <f>A736</f>
        <v>0</v>
      </c>
      <c r="C737" s="97"/>
    </row>
    <row r="738" spans="1:13" s="99" customFormat="1" ht="15" hidden="1" customHeight="1" x14ac:dyDescent="0.25">
      <c r="A738" s="1">
        <f>A736</f>
        <v>0</v>
      </c>
      <c r="C738" s="97" t="s">
        <v>32</v>
      </c>
      <c r="D738" s="98"/>
      <c r="G738" s="100"/>
      <c r="H738" s="100"/>
      <c r="I738" s="100"/>
      <c r="J738" s="100"/>
      <c r="K738" s="100"/>
    </row>
    <row r="739" spans="1:13" s="99" customFormat="1" hidden="1" x14ac:dyDescent="0.25">
      <c r="A739" s="1">
        <f>A736</f>
        <v>0</v>
      </c>
      <c r="F739" s="101"/>
      <c r="G739" s="143" t="str">
        <f>"podpis a pečiatka "&amp;IF(COUNT([1]summary!$I$71:$I$80)=0,"navrhovateľa","dodávateľa")</f>
        <v>podpis a pečiatka dodávateľa</v>
      </c>
      <c r="H739" s="143"/>
      <c r="I739" s="143"/>
      <c r="J739" s="143"/>
      <c r="K739" s="143"/>
    </row>
    <row r="740" spans="1:13" s="99" customFormat="1" hidden="1" x14ac:dyDescent="0.25">
      <c r="A740" s="1">
        <f>A736</f>
        <v>0</v>
      </c>
      <c r="F740" s="101"/>
      <c r="G740" s="103"/>
      <c r="H740" s="103"/>
      <c r="I740" s="103"/>
      <c r="J740" s="103"/>
      <c r="K740" s="103"/>
    </row>
    <row r="741" spans="1:13" ht="15" hidden="1" customHeight="1" x14ac:dyDescent="0.25">
      <c r="A741" s="1">
        <f>A736*IF(COUNT([1]summary!$I$71:$I$80)=0,1,0)</f>
        <v>0</v>
      </c>
      <c r="B741" s="104" t="s">
        <v>33</v>
      </c>
      <c r="C741" s="104"/>
      <c r="D741" s="104"/>
      <c r="E741" s="104"/>
      <c r="F741" s="104"/>
      <c r="G741" s="104"/>
      <c r="H741" s="104"/>
      <c r="I741" s="104"/>
      <c r="J741" s="104"/>
      <c r="K741" s="104"/>
      <c r="L741" s="105"/>
    </row>
    <row r="742" spans="1:13" hidden="1" x14ac:dyDescent="0.25">
      <c r="A742" s="1">
        <f>A741</f>
        <v>0</v>
      </c>
      <c r="B742" s="104"/>
      <c r="C742" s="104"/>
      <c r="D742" s="104"/>
      <c r="E742" s="104"/>
      <c r="F742" s="104"/>
      <c r="G742" s="104"/>
      <c r="H742" s="104"/>
      <c r="I742" s="104"/>
      <c r="J742" s="104"/>
      <c r="K742" s="104"/>
      <c r="L742" s="105"/>
    </row>
    <row r="743" spans="1:13" ht="15" hidden="1" customHeight="1" x14ac:dyDescent="0.25">
      <c r="A743" s="1">
        <f>A736*IF(A741=1,0,1)</f>
        <v>0</v>
      </c>
      <c r="B743" s="104" t="s">
        <v>34</v>
      </c>
      <c r="C743" s="104"/>
      <c r="D743" s="104"/>
      <c r="E743" s="104"/>
      <c r="F743" s="104"/>
      <c r="G743" s="104"/>
      <c r="H743" s="104"/>
      <c r="I743" s="104"/>
      <c r="J743" s="104"/>
      <c r="K743" s="104"/>
      <c r="L743" s="105"/>
    </row>
    <row r="744" spans="1:13" hidden="1" x14ac:dyDescent="0.25">
      <c r="A744" s="1">
        <f>A743</f>
        <v>0</v>
      </c>
      <c r="B744" s="104"/>
      <c r="C744" s="104"/>
      <c r="D744" s="104"/>
      <c r="E744" s="104"/>
      <c r="F744" s="104"/>
      <c r="G744" s="104"/>
      <c r="H744" s="104"/>
      <c r="I744" s="104"/>
      <c r="J744" s="104"/>
      <c r="K744" s="104"/>
      <c r="L744" s="105"/>
    </row>
    <row r="745" spans="1:13" s="1" customFormat="1" ht="21" hidden="1" x14ac:dyDescent="0.25">
      <c r="A745" s="1">
        <f>A768*A736</f>
        <v>0</v>
      </c>
      <c r="B745" s="3"/>
      <c r="C745" s="4"/>
      <c r="D745" s="4"/>
      <c r="E745" s="4"/>
      <c r="F745" s="4"/>
      <c r="G745" s="4"/>
      <c r="H745" s="4"/>
      <c r="I745" s="4"/>
      <c r="J745" s="5" t="str">
        <f>IF(COUNT([1]summary!$I$71:$I$80)=0,'[1]Výzva na prieskum trhu'!$C$135,'[1]Výzva na predloženie CP'!$B$332)</f>
        <v xml:space="preserve">Príloha č. 2: </v>
      </c>
      <c r="K745" s="5"/>
    </row>
    <row r="746" spans="1:13" s="1" customFormat="1" ht="23.25" hidden="1" x14ac:dyDescent="0.25">
      <c r="A746" s="1">
        <f>A768*A736</f>
        <v>0</v>
      </c>
      <c r="B746" s="6" t="str">
        <f>IF(COUNT([1]summary!$I$71:$I$80)=0,'[1]Výzva na prieskum trhu'!$B$2,'[1]Výzva na predloženie CP'!$B$2)</f>
        <v>Výzva na predloženie cenovej ponuky</v>
      </c>
      <c r="C746" s="6"/>
      <c r="D746" s="6"/>
      <c r="E746" s="6"/>
      <c r="F746" s="6"/>
      <c r="G746" s="6"/>
      <c r="H746" s="6"/>
      <c r="I746" s="6"/>
      <c r="J746" s="6"/>
      <c r="K746" s="6"/>
      <c r="M746" s="7"/>
    </row>
    <row r="747" spans="1:13" s="1" customFormat="1" hidden="1" x14ac:dyDescent="0.25">
      <c r="A747" s="1">
        <f>A768*A736</f>
        <v>0</v>
      </c>
      <c r="B747" s="8"/>
      <c r="C747" s="8"/>
      <c r="D747" s="8"/>
      <c r="E747" s="8"/>
      <c r="F747" s="8"/>
      <c r="G747" s="8"/>
      <c r="H747" s="8"/>
      <c r="I747" s="8"/>
      <c r="J747" s="8"/>
      <c r="K747" s="8"/>
      <c r="M747" s="7"/>
    </row>
    <row r="748" spans="1:13" s="1" customFormat="1" ht="23.25" hidden="1" x14ac:dyDescent="0.25">
      <c r="A748" s="1">
        <f>A768*A736</f>
        <v>0</v>
      </c>
      <c r="B748" s="6" t="str">
        <f>IF(COUNT([1]summary!$I$71:$I$80)=0,'[1]Výzva na prieskum trhu'!$E$135,'[1]Výzva na predloženie CP'!$E$332)</f>
        <v>Návrh na plnenie kritérií</v>
      </c>
      <c r="C748" s="6"/>
      <c r="D748" s="6"/>
      <c r="E748" s="6"/>
      <c r="F748" s="6"/>
      <c r="G748" s="6"/>
      <c r="H748" s="6"/>
      <c r="I748" s="6"/>
      <c r="J748" s="6"/>
      <c r="K748" s="6"/>
      <c r="M748" s="7"/>
    </row>
    <row r="749" spans="1:13" hidden="1" x14ac:dyDescent="0.25">
      <c r="A749" s="1">
        <f>A768*A736</f>
        <v>0</v>
      </c>
    </row>
    <row r="750" spans="1:13" ht="15" hidden="1" customHeight="1" x14ac:dyDescent="0.25">
      <c r="A750" s="1">
        <f>A768*A736</f>
        <v>0</v>
      </c>
      <c r="B750" s="10" t="s">
        <v>1</v>
      </c>
      <c r="C750" s="10"/>
      <c r="D750" s="10"/>
      <c r="E750" s="10"/>
      <c r="F750" s="10"/>
      <c r="G750" s="10"/>
      <c r="H750" s="10"/>
      <c r="I750" s="10"/>
      <c r="J750" s="10"/>
      <c r="K750" s="10"/>
    </row>
    <row r="751" spans="1:13" hidden="1" x14ac:dyDescent="0.25">
      <c r="A751" s="1">
        <f>A768*A736</f>
        <v>0</v>
      </c>
      <c r="B751" s="10"/>
      <c r="C751" s="10"/>
      <c r="D751" s="10"/>
      <c r="E751" s="10"/>
      <c r="F751" s="10"/>
      <c r="G751" s="10"/>
      <c r="H751" s="10"/>
      <c r="I751" s="10"/>
      <c r="J751" s="10"/>
      <c r="K751" s="10"/>
    </row>
    <row r="752" spans="1:13" hidden="1" x14ac:dyDescent="0.25">
      <c r="A752" s="1">
        <f>A768*A736</f>
        <v>0</v>
      </c>
      <c r="B752" s="10"/>
      <c r="C752" s="10"/>
      <c r="D752" s="10"/>
      <c r="E752" s="10"/>
      <c r="F752" s="10"/>
      <c r="G752" s="10"/>
      <c r="H752" s="10"/>
      <c r="I752" s="10"/>
      <c r="J752" s="10"/>
      <c r="K752" s="10"/>
    </row>
    <row r="753" spans="1:13" hidden="1" x14ac:dyDescent="0.25">
      <c r="A753" s="1">
        <f>A768*A736</f>
        <v>0</v>
      </c>
    </row>
    <row r="754" spans="1:13" s="1" customFormat="1" ht="19.5" hidden="1" customHeight="1" thickBot="1" x14ac:dyDescent="0.3">
      <c r="A754" s="1">
        <f>A768*A736</f>
        <v>0</v>
      </c>
      <c r="C754" s="11" t="str">
        <f>"Identifikačné údaje "&amp;IF(OR([1]summary!$K$41="",[1]summary!$K$41&gt;=[1]summary!$K$39),"navrhovateľa:","dodávateľa:")</f>
        <v>Identifikačné údaje navrhovateľa:</v>
      </c>
      <c r="D754" s="12"/>
      <c r="E754" s="12"/>
      <c r="F754" s="12"/>
      <c r="G754" s="13"/>
    </row>
    <row r="755" spans="1:13" s="1" customFormat="1" ht="19.5" hidden="1" customHeight="1" x14ac:dyDescent="0.25">
      <c r="A755" s="1">
        <f>A768*A736</f>
        <v>0</v>
      </c>
      <c r="C755" s="14" t="s">
        <v>2</v>
      </c>
      <c r="D755" s="15"/>
      <c r="E755" s="16"/>
      <c r="F755" s="17"/>
      <c r="G755" s="18"/>
    </row>
    <row r="756" spans="1:13" s="1" customFormat="1" ht="39" hidden="1" customHeight="1" x14ac:dyDescent="0.25">
      <c r="A756" s="1">
        <f>A768*A736</f>
        <v>0</v>
      </c>
      <c r="C756" s="19" t="s">
        <v>3</v>
      </c>
      <c r="D756" s="20"/>
      <c r="E756" s="21"/>
      <c r="F756" s="22"/>
      <c r="G756" s="23"/>
    </row>
    <row r="757" spans="1:13" s="1" customFormat="1" ht="19.5" hidden="1" customHeight="1" x14ac:dyDescent="0.25">
      <c r="A757" s="1">
        <f>A768*A736</f>
        <v>0</v>
      </c>
      <c r="C757" s="24" t="s">
        <v>4</v>
      </c>
      <c r="D757" s="25"/>
      <c r="E757" s="21"/>
      <c r="F757" s="22"/>
      <c r="G757" s="23"/>
    </row>
    <row r="758" spans="1:13" s="1" customFormat="1" ht="19.5" hidden="1" customHeight="1" x14ac:dyDescent="0.25">
      <c r="A758" s="1">
        <f>A768*A736</f>
        <v>0</v>
      </c>
      <c r="C758" s="24" t="s">
        <v>5</v>
      </c>
      <c r="D758" s="25"/>
      <c r="E758" s="21"/>
      <c r="F758" s="22"/>
      <c r="G758" s="23"/>
    </row>
    <row r="759" spans="1:13" s="1" customFormat="1" ht="30" hidden="1" customHeight="1" x14ac:dyDescent="0.25">
      <c r="A759" s="1">
        <f>A768</f>
        <v>0</v>
      </c>
      <c r="C759" s="26" t="s">
        <v>6</v>
      </c>
      <c r="D759" s="27"/>
      <c r="E759" s="21"/>
      <c r="F759" s="22"/>
      <c r="G759" s="23"/>
      <c r="M759" s="7"/>
    </row>
    <row r="760" spans="1:13" s="1" customFormat="1" ht="19.5" hidden="1" customHeight="1" x14ac:dyDescent="0.25">
      <c r="A760" s="1">
        <f>A768*A736</f>
        <v>0</v>
      </c>
      <c r="C760" s="24" t="s">
        <v>7</v>
      </c>
      <c r="D760" s="25"/>
      <c r="E760" s="21"/>
      <c r="F760" s="22"/>
      <c r="G760" s="23"/>
    </row>
    <row r="761" spans="1:13" s="1" customFormat="1" ht="19.5" hidden="1" customHeight="1" x14ac:dyDescent="0.25">
      <c r="A761" s="1">
        <f>A768*A736</f>
        <v>0</v>
      </c>
      <c r="C761" s="24" t="s">
        <v>8</v>
      </c>
      <c r="D761" s="25"/>
      <c r="E761" s="21"/>
      <c r="F761" s="22"/>
      <c r="G761" s="23"/>
    </row>
    <row r="762" spans="1:13" s="1" customFormat="1" ht="19.5" hidden="1" customHeight="1" x14ac:dyDescent="0.25">
      <c r="A762" s="1">
        <f>A768*A736</f>
        <v>0</v>
      </c>
      <c r="C762" s="24" t="s">
        <v>9</v>
      </c>
      <c r="D762" s="25"/>
      <c r="E762" s="21"/>
      <c r="F762" s="22"/>
      <c r="G762" s="23"/>
    </row>
    <row r="763" spans="1:13" s="1" customFormat="1" ht="19.5" hidden="1" customHeight="1" x14ac:dyDescent="0.25">
      <c r="A763" s="1">
        <f>A768*A736</f>
        <v>0</v>
      </c>
      <c r="C763" s="24" t="s">
        <v>10</v>
      </c>
      <c r="D763" s="25"/>
      <c r="E763" s="21"/>
      <c r="F763" s="22"/>
      <c r="G763" s="23"/>
    </row>
    <row r="764" spans="1:13" s="1" customFormat="1" ht="19.5" hidden="1" customHeight="1" x14ac:dyDescent="0.25">
      <c r="A764" s="1">
        <f>A768*A736</f>
        <v>0</v>
      </c>
      <c r="C764" s="24" t="s">
        <v>11</v>
      </c>
      <c r="D764" s="25"/>
      <c r="E764" s="21"/>
      <c r="F764" s="22"/>
      <c r="G764" s="23"/>
    </row>
    <row r="765" spans="1:13" s="1" customFormat="1" ht="19.5" hidden="1" customHeight="1" thickBot="1" x14ac:dyDescent="0.3">
      <c r="A765" s="1">
        <f>A768*A736</f>
        <v>0</v>
      </c>
      <c r="C765" s="28" t="s">
        <v>12</v>
      </c>
      <c r="D765" s="29"/>
      <c r="E765" s="30"/>
      <c r="F765" s="31"/>
      <c r="G765" s="32"/>
    </row>
    <row r="766" spans="1:13" hidden="1" x14ac:dyDescent="0.25">
      <c r="A766" s="1">
        <f>A768*A736</f>
        <v>0</v>
      </c>
    </row>
    <row r="767" spans="1:13" hidden="1" x14ac:dyDescent="0.25">
      <c r="A767" s="1">
        <f>A768*A736</f>
        <v>0</v>
      </c>
    </row>
    <row r="768" spans="1:13" hidden="1" x14ac:dyDescent="0.25">
      <c r="A768">
        <f>IF(D768&lt;&gt;"",1,0)</f>
        <v>0</v>
      </c>
      <c r="B768" s="33" t="s">
        <v>35</v>
      </c>
      <c r="C768" s="33"/>
      <c r="D768" s="106" t="str">
        <f>IF([1]summary!$B$50&lt;&gt;"",[1]summary!$B$50,"")</f>
        <v/>
      </c>
      <c r="E768" s="106"/>
      <c r="F768" s="106"/>
      <c r="G768" s="106"/>
      <c r="H768" s="106"/>
      <c r="I768" s="106"/>
      <c r="J768" s="106"/>
      <c r="K768" s="35"/>
    </row>
    <row r="769" spans="1:11" hidden="1" x14ac:dyDescent="0.25">
      <c r="A769" s="1">
        <f>A768</f>
        <v>0</v>
      </c>
    </row>
    <row r="770" spans="1:11" ht="54.95" hidden="1" customHeight="1" thickBot="1" x14ac:dyDescent="0.3">
      <c r="A770" s="1">
        <f>A768</f>
        <v>0</v>
      </c>
      <c r="B770" s="107" t="s">
        <v>15</v>
      </c>
      <c r="C770" s="108"/>
      <c r="D770" s="109"/>
      <c r="E770" s="110" t="s">
        <v>36</v>
      </c>
      <c r="F770" s="111"/>
      <c r="G770" s="40" t="s">
        <v>37</v>
      </c>
      <c r="H770" s="39" t="s">
        <v>16</v>
      </c>
      <c r="I770" s="40" t="s">
        <v>17</v>
      </c>
      <c r="J770" s="112" t="s">
        <v>18</v>
      </c>
      <c r="K770" s="112" t="s">
        <v>19</v>
      </c>
    </row>
    <row r="771" spans="1:11" ht="25.5" hidden="1" customHeight="1" x14ac:dyDescent="0.25">
      <c r="A771" s="1">
        <f>A768</f>
        <v>0</v>
      </c>
      <c r="B771" s="42" t="s">
        <v>38</v>
      </c>
      <c r="C771" s="63"/>
      <c r="D771" s="64"/>
      <c r="E771" s="65"/>
      <c r="F771" s="66"/>
      <c r="G771" s="67" t="s">
        <v>39</v>
      </c>
      <c r="H771" s="45"/>
      <c r="I771" s="46"/>
      <c r="J771" s="47" t="str">
        <f t="shared" ref="J771:J778" si="13">IF(AND(H771&lt;&gt;"",I771&lt;&gt;""),H771*I771,"")</f>
        <v/>
      </c>
      <c r="K771" s="48" t="str">
        <f>IF(J771&lt;&gt;"",J771*IF(E759="platiteľ DPH",1.2,1),"")</f>
        <v/>
      </c>
    </row>
    <row r="772" spans="1:11" ht="25.5" hidden="1" customHeight="1" x14ac:dyDescent="0.25">
      <c r="A772" s="1">
        <f>A768</f>
        <v>0</v>
      </c>
      <c r="B772" s="49"/>
      <c r="C772" s="68"/>
      <c r="D772" s="69"/>
      <c r="E772" s="70"/>
      <c r="F772" s="71"/>
      <c r="G772" s="72" t="s">
        <v>39</v>
      </c>
      <c r="H772" s="52"/>
      <c r="I772" s="53"/>
      <c r="J772" s="54" t="str">
        <f t="shared" si="13"/>
        <v/>
      </c>
      <c r="K772" s="55" t="str">
        <f>IF(J772&lt;&gt;"",J772*IF(E759="platiteľ DPH",1.2,1),"")</f>
        <v/>
      </c>
    </row>
    <row r="773" spans="1:11" ht="25.5" hidden="1" customHeight="1" thickBot="1" x14ac:dyDescent="0.3">
      <c r="A773" s="1">
        <f>A768</f>
        <v>0</v>
      </c>
      <c r="B773" s="56"/>
      <c r="C773" s="73"/>
      <c r="D773" s="74"/>
      <c r="E773" s="75"/>
      <c r="F773" s="76"/>
      <c r="G773" s="77" t="s">
        <v>39</v>
      </c>
      <c r="H773" s="59"/>
      <c r="I773" s="60"/>
      <c r="J773" s="61" t="str">
        <f t="shared" si="13"/>
        <v/>
      </c>
      <c r="K773" s="62" t="str">
        <f>IF(J773&lt;&gt;"",J773*IF(E759="platiteľ DPH",1.2,1),"")</f>
        <v/>
      </c>
    </row>
    <row r="774" spans="1:11" ht="25.5" hidden="1" customHeight="1" x14ac:dyDescent="0.25">
      <c r="A774" s="1">
        <f>A768</f>
        <v>0</v>
      </c>
      <c r="B774" s="42" t="s">
        <v>20</v>
      </c>
      <c r="C774" s="63"/>
      <c r="D774" s="64"/>
      <c r="E774" s="65"/>
      <c r="F774" s="66"/>
      <c r="G774" s="67" t="s">
        <v>39</v>
      </c>
      <c r="H774" s="45"/>
      <c r="I774" s="46"/>
      <c r="J774" s="47" t="str">
        <f t="shared" si="13"/>
        <v/>
      </c>
      <c r="K774" s="48" t="str">
        <f>IF(J774&lt;&gt;"",J774*IF(E759="platiteľ DPH",1.2,1),"")</f>
        <v/>
      </c>
    </row>
    <row r="775" spans="1:11" ht="25.5" hidden="1" customHeight="1" x14ac:dyDescent="0.25">
      <c r="A775" s="1">
        <f>A768</f>
        <v>0</v>
      </c>
      <c r="B775" s="49"/>
      <c r="C775" s="68"/>
      <c r="D775" s="69"/>
      <c r="E775" s="70"/>
      <c r="F775" s="71"/>
      <c r="G775" s="72" t="s">
        <v>39</v>
      </c>
      <c r="H775" s="52"/>
      <c r="I775" s="53"/>
      <c r="J775" s="54" t="str">
        <f t="shared" si="13"/>
        <v/>
      </c>
      <c r="K775" s="55" t="str">
        <f>IF(J775&lt;&gt;"",J775*IF(E759="platiteľ DPH",1.2,1),"")</f>
        <v/>
      </c>
    </row>
    <row r="776" spans="1:11" ht="25.5" hidden="1" customHeight="1" thickBot="1" x14ac:dyDescent="0.3">
      <c r="A776" s="1">
        <f>A768</f>
        <v>0</v>
      </c>
      <c r="B776" s="56"/>
      <c r="C776" s="73"/>
      <c r="D776" s="74"/>
      <c r="E776" s="75"/>
      <c r="F776" s="76"/>
      <c r="G776" s="77" t="s">
        <v>39</v>
      </c>
      <c r="H776" s="59"/>
      <c r="I776" s="60"/>
      <c r="J776" s="61" t="str">
        <f t="shared" si="13"/>
        <v/>
      </c>
      <c r="K776" s="62" t="str">
        <f>IF(J776&lt;&gt;"",J776*IF(E759="platiteľ DPH",1.2,1),"")</f>
        <v/>
      </c>
    </row>
    <row r="777" spans="1:11" ht="25.5" hidden="1" customHeight="1" x14ac:dyDescent="0.25">
      <c r="A777" s="1">
        <f>A768</f>
        <v>0</v>
      </c>
      <c r="B777" s="42" t="s">
        <v>21</v>
      </c>
      <c r="C777" s="63"/>
      <c r="D777" s="64" t="s">
        <v>22</v>
      </c>
      <c r="E777" s="78" t="s">
        <v>23</v>
      </c>
      <c r="F777" s="79"/>
      <c r="G777" s="67" t="s">
        <v>23</v>
      </c>
      <c r="H777" s="45"/>
      <c r="I777" s="46">
        <v>1</v>
      </c>
      <c r="J777" s="80" t="str">
        <f t="shared" si="13"/>
        <v/>
      </c>
      <c r="K777" s="81" t="str">
        <f>IF(J777&lt;&gt;"",J777*IF(E759="platiteľ DPH",1.2,1),"")</f>
        <v/>
      </c>
    </row>
    <row r="778" spans="1:11" ht="25.5" hidden="1" customHeight="1" thickBot="1" x14ac:dyDescent="0.3">
      <c r="A778" s="1">
        <f>A768</f>
        <v>0</v>
      </c>
      <c r="B778" s="56"/>
      <c r="C778" s="73"/>
      <c r="D778" s="74" t="s">
        <v>24</v>
      </c>
      <c r="E778" s="82" t="s">
        <v>23</v>
      </c>
      <c r="F778" s="83"/>
      <c r="G778" s="77" t="s">
        <v>23</v>
      </c>
      <c r="H778" s="59"/>
      <c r="I778" s="60">
        <v>1</v>
      </c>
      <c r="J778" s="61" t="str">
        <f t="shared" si="13"/>
        <v/>
      </c>
      <c r="K778" s="62" t="str">
        <f>IF(J778&lt;&gt;"",J778*IF(E759="platiteľ DPH",1.2,1),"")</f>
        <v/>
      </c>
    </row>
    <row r="779" spans="1:11" ht="25.5" hidden="1" customHeight="1" thickBot="1" x14ac:dyDescent="0.3">
      <c r="A779" s="1">
        <f>A768</f>
        <v>0</v>
      </c>
      <c r="B779" s="84"/>
      <c r="C779" s="85"/>
      <c r="D779" s="85"/>
      <c r="E779" s="85"/>
      <c r="F779" s="85"/>
      <c r="G779" s="85"/>
      <c r="H779" s="86"/>
      <c r="I779" s="86" t="s">
        <v>40</v>
      </c>
      <c r="J779" s="88" t="str">
        <f>IF(SUM(J771:J778)&gt;0,SUM(J771:J778),"")</f>
        <v/>
      </c>
      <c r="K779" s="88" t="str">
        <f>IF(SUM(K771:K778)&gt;0,SUM(K771:K778),"")</f>
        <v/>
      </c>
    </row>
    <row r="780" spans="1:11" hidden="1" x14ac:dyDescent="0.25">
      <c r="A780" s="1">
        <f>A768</f>
        <v>0</v>
      </c>
      <c r="B780" s="89" t="s">
        <v>26</v>
      </c>
    </row>
    <row r="781" spans="1:11" hidden="1" x14ac:dyDescent="0.25">
      <c r="A781" s="1">
        <f>A768</f>
        <v>0</v>
      </c>
    </row>
    <row r="782" spans="1:11" hidden="1" x14ac:dyDescent="0.25">
      <c r="A782" s="1">
        <f>A768</f>
        <v>0</v>
      </c>
    </row>
    <row r="783" spans="1:11" hidden="1" x14ac:dyDescent="0.25">
      <c r="A783" s="1">
        <f>A768*IF(COUNT([1]summary!$I$71:$I$80)=0,1,0)</f>
        <v>0</v>
      </c>
      <c r="C783" s="90" t="s">
        <v>27</v>
      </c>
      <c r="D783" s="91"/>
      <c r="E783" s="91"/>
      <c r="F783" s="91"/>
      <c r="G783" s="91"/>
      <c r="H783" s="91"/>
      <c r="I783" s="91"/>
      <c r="J783" s="92"/>
    </row>
    <row r="784" spans="1:11" hidden="1" x14ac:dyDescent="0.25">
      <c r="A784" s="1">
        <f>A783</f>
        <v>0</v>
      </c>
      <c r="C784" s="93"/>
      <c r="D784" s="94"/>
      <c r="E784" s="94"/>
      <c r="F784" s="94"/>
      <c r="G784" s="94"/>
      <c r="H784" s="94"/>
      <c r="I784" s="94"/>
      <c r="J784" s="95"/>
    </row>
    <row r="785" spans="1:13" hidden="1" x14ac:dyDescent="0.25">
      <c r="A785" s="1">
        <f>A783</f>
        <v>0</v>
      </c>
    </row>
    <row r="786" spans="1:13" hidden="1" x14ac:dyDescent="0.25">
      <c r="A786" s="1">
        <f>A783</f>
        <v>0</v>
      </c>
    </row>
    <row r="787" spans="1:13" hidden="1" x14ac:dyDescent="0.25">
      <c r="A787" s="1">
        <f>A768*IF([1]summary!$F$12='Príloha č. 2'!M787,1,0)</f>
        <v>0</v>
      </c>
      <c r="B787" s="96" t="s">
        <v>41</v>
      </c>
      <c r="C787" s="96"/>
      <c r="D787" s="96"/>
      <c r="E787" s="96"/>
      <c r="F787" s="96"/>
      <c r="G787" s="96"/>
      <c r="H787" s="96"/>
      <c r="I787" s="96"/>
      <c r="J787" s="96"/>
      <c r="K787" s="96"/>
      <c r="M787" s="7" t="s">
        <v>29</v>
      </c>
    </row>
    <row r="788" spans="1:13" hidden="1" x14ac:dyDescent="0.25">
      <c r="A788" s="1">
        <f>A787</f>
        <v>0</v>
      </c>
    </row>
    <row r="789" spans="1:13" ht="15" hidden="1" customHeight="1" x14ac:dyDescent="0.25">
      <c r="A789" s="1">
        <f>A787</f>
        <v>0</v>
      </c>
      <c r="B789" s="10" t="s">
        <v>42</v>
      </c>
      <c r="C789" s="10"/>
      <c r="D789" s="10"/>
      <c r="E789" s="10"/>
      <c r="F789" s="10"/>
      <c r="G789" s="10"/>
      <c r="H789" s="10"/>
      <c r="I789" s="10"/>
      <c r="J789" s="10"/>
      <c r="K789" s="10"/>
    </row>
    <row r="790" spans="1:13" hidden="1" x14ac:dyDescent="0.25">
      <c r="A790" s="1">
        <f>A787</f>
        <v>0</v>
      </c>
      <c r="B790" s="10"/>
      <c r="C790" s="10"/>
      <c r="D790" s="10"/>
      <c r="E790" s="10"/>
      <c r="F790" s="10"/>
      <c r="G790" s="10"/>
      <c r="H790" s="10"/>
      <c r="I790" s="10"/>
      <c r="J790" s="10"/>
      <c r="K790" s="10"/>
    </row>
    <row r="791" spans="1:13" hidden="1" x14ac:dyDescent="0.25">
      <c r="A791" s="1">
        <f>A787</f>
        <v>0</v>
      </c>
    </row>
    <row r="792" spans="1:13" hidden="1" x14ac:dyDescent="0.25">
      <c r="A792" s="1">
        <f>A793</f>
        <v>0</v>
      </c>
    </row>
    <row r="793" spans="1:13" hidden="1" x14ac:dyDescent="0.25">
      <c r="A793" s="1">
        <f>A768*IF(COUNT([1]summary!$I$71:$I$80)=0,IF([1]summary!$G$20="všetky predmety spolu",0,1),IF([1]summary!$E$58="cenové ponuky komplexne",0,1))</f>
        <v>0</v>
      </c>
      <c r="C793" s="97" t="s">
        <v>31</v>
      </c>
      <c r="D793" s="98"/>
    </row>
    <row r="794" spans="1:13" s="99" customFormat="1" hidden="1" x14ac:dyDescent="0.25">
      <c r="A794" s="1">
        <f>A793</f>
        <v>0</v>
      </c>
      <c r="C794" s="97"/>
    </row>
    <row r="795" spans="1:13" s="99" customFormat="1" ht="15" hidden="1" customHeight="1" x14ac:dyDescent="0.25">
      <c r="A795" s="1">
        <f>A793</f>
        <v>0</v>
      </c>
      <c r="C795" s="97" t="s">
        <v>32</v>
      </c>
      <c r="D795" s="98"/>
      <c r="G795" s="100"/>
      <c r="H795" s="100"/>
      <c r="I795" s="100"/>
      <c r="J795" s="100"/>
      <c r="K795" s="100"/>
    </row>
    <row r="796" spans="1:13" s="99" customFormat="1" hidden="1" x14ac:dyDescent="0.25">
      <c r="A796" s="1">
        <f>A793</f>
        <v>0</v>
      </c>
      <c r="F796" s="101"/>
      <c r="G796" s="102" t="str">
        <f>"podpis a pečiatka "&amp;IF(COUNT([1]summary!$I$71:$I$80)=0,"navrhovateľa","dodávateľa")</f>
        <v>podpis a pečiatka dodávateľa</v>
      </c>
      <c r="H796" s="102"/>
      <c r="I796" s="102"/>
      <c r="J796" s="102"/>
      <c r="K796" s="102"/>
    </row>
    <row r="797" spans="1:13" s="99" customFormat="1" hidden="1" x14ac:dyDescent="0.25">
      <c r="A797" s="1">
        <f>A793</f>
        <v>0</v>
      </c>
      <c r="F797" s="101"/>
      <c r="G797" s="103"/>
      <c r="H797" s="103"/>
      <c r="I797" s="103"/>
      <c r="J797" s="103"/>
      <c r="K797" s="103"/>
    </row>
    <row r="798" spans="1:13" ht="15" hidden="1" customHeight="1" x14ac:dyDescent="0.25">
      <c r="A798" s="1">
        <f>A793*IF(COUNT([1]summary!$I$71:$I$80)=0,1,0)</f>
        <v>0</v>
      </c>
      <c r="B798" s="104" t="s">
        <v>33</v>
      </c>
      <c r="C798" s="104"/>
      <c r="D798" s="104"/>
      <c r="E798" s="104"/>
      <c r="F798" s="104"/>
      <c r="G798" s="104"/>
      <c r="H798" s="104"/>
      <c r="I798" s="104"/>
      <c r="J798" s="104"/>
      <c r="K798" s="104"/>
      <c r="L798" s="105"/>
    </row>
    <row r="799" spans="1:13" hidden="1" x14ac:dyDescent="0.25">
      <c r="A799" s="1">
        <f>A798</f>
        <v>0</v>
      </c>
      <c r="B799" s="104"/>
      <c r="C799" s="104"/>
      <c r="D799" s="104"/>
      <c r="E799" s="104"/>
      <c r="F799" s="104"/>
      <c r="G799" s="104"/>
      <c r="H799" s="104"/>
      <c r="I799" s="104"/>
      <c r="J799" s="104"/>
      <c r="K799" s="104"/>
      <c r="L799" s="105"/>
    </row>
    <row r="800" spans="1:13" ht="15" hidden="1" customHeight="1" x14ac:dyDescent="0.25">
      <c r="A800" s="1">
        <f>A793*IF(A798=1,0,1)</f>
        <v>0</v>
      </c>
      <c r="B800" s="104" t="s">
        <v>34</v>
      </c>
      <c r="C800" s="104"/>
      <c r="D800" s="104"/>
      <c r="E800" s="104"/>
      <c r="F800" s="104"/>
      <c r="G800" s="104"/>
      <c r="H800" s="104"/>
      <c r="I800" s="104"/>
      <c r="J800" s="104"/>
      <c r="K800" s="104"/>
      <c r="L800" s="105"/>
    </row>
    <row r="801" spans="1:13" hidden="1" x14ac:dyDescent="0.25">
      <c r="A801" s="1">
        <f>A800</f>
        <v>0</v>
      </c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05"/>
    </row>
    <row r="802" spans="1:13" s="1" customFormat="1" ht="21" hidden="1" x14ac:dyDescent="0.25">
      <c r="A802" s="1">
        <f>A825*A793</f>
        <v>0</v>
      </c>
      <c r="B802" s="3"/>
      <c r="C802" s="4"/>
      <c r="D802" s="4"/>
      <c r="E802" s="4"/>
      <c r="F802" s="4"/>
      <c r="G802" s="4"/>
      <c r="H802" s="4"/>
      <c r="I802" s="4"/>
      <c r="J802" s="5" t="str">
        <f>IF(COUNT([1]summary!$I$71:$I$80)=0,'[1]Výzva na prieskum trhu'!$C$135,'[1]Výzva na predloženie CP'!$B$332)</f>
        <v xml:space="preserve">Príloha č. 2: </v>
      </c>
      <c r="K802" s="5"/>
    </row>
    <row r="803" spans="1:13" s="1" customFormat="1" ht="23.25" hidden="1" customHeight="1" x14ac:dyDescent="0.25">
      <c r="A803" s="1">
        <f>A825*A793</f>
        <v>0</v>
      </c>
      <c r="B803" s="6" t="str">
        <f>IF(COUNT([1]summary!$I$71:$I$80)=0,'[1]Výzva na prieskum trhu'!$B$2,'[1]Výzva na predloženie CP'!$B$2)</f>
        <v>Výzva na predloženie cenovej ponuky</v>
      </c>
      <c r="C803" s="6"/>
      <c r="D803" s="6"/>
      <c r="E803" s="6"/>
      <c r="F803" s="6"/>
      <c r="G803" s="6"/>
      <c r="H803" s="6"/>
      <c r="I803" s="6"/>
      <c r="J803" s="6"/>
      <c r="K803" s="6"/>
      <c r="M803" s="7"/>
    </row>
    <row r="804" spans="1:13" s="1" customFormat="1" hidden="1" x14ac:dyDescent="0.25">
      <c r="A804" s="1">
        <f>A825*A793</f>
        <v>0</v>
      </c>
      <c r="B804" s="8"/>
      <c r="C804" s="8"/>
      <c r="D804" s="8"/>
      <c r="E804" s="8"/>
      <c r="F804" s="8"/>
      <c r="G804" s="8"/>
      <c r="H804" s="8"/>
      <c r="I804" s="8"/>
      <c r="J804" s="8"/>
      <c r="K804" s="8"/>
      <c r="M804" s="7"/>
    </row>
    <row r="805" spans="1:13" s="1" customFormat="1" ht="23.25" hidden="1" customHeight="1" x14ac:dyDescent="0.25">
      <c r="A805" s="1">
        <f>A825*A793</f>
        <v>0</v>
      </c>
      <c r="B805" s="6" t="str">
        <f>IF(COUNT([1]summary!$I$71:$I$80)=0,'[1]Výzva na prieskum trhu'!$E$135,'[1]Výzva na predloženie CP'!$E$332)</f>
        <v>Návrh na plnenie kritérií</v>
      </c>
      <c r="C805" s="6"/>
      <c r="D805" s="6"/>
      <c r="E805" s="6"/>
      <c r="F805" s="6"/>
      <c r="G805" s="6"/>
      <c r="H805" s="6"/>
      <c r="I805" s="6"/>
      <c r="J805" s="6"/>
      <c r="K805" s="6"/>
      <c r="M805" s="7"/>
    </row>
    <row r="806" spans="1:13" hidden="1" x14ac:dyDescent="0.25">
      <c r="A806" s="1">
        <f>A825*A793</f>
        <v>0</v>
      </c>
    </row>
    <row r="807" spans="1:13" ht="15" hidden="1" customHeight="1" x14ac:dyDescent="0.25">
      <c r="A807" s="1">
        <f>A825*A793</f>
        <v>0</v>
      </c>
      <c r="B807" s="10" t="s">
        <v>1</v>
      </c>
      <c r="C807" s="10"/>
      <c r="D807" s="10"/>
      <c r="E807" s="10"/>
      <c r="F807" s="10"/>
      <c r="G807" s="10"/>
      <c r="H807" s="10"/>
      <c r="I807" s="10"/>
      <c r="J807" s="10"/>
      <c r="K807" s="10"/>
    </row>
    <row r="808" spans="1:13" hidden="1" x14ac:dyDescent="0.25">
      <c r="A808" s="1">
        <f>A825*A793</f>
        <v>0</v>
      </c>
      <c r="B808" s="10"/>
      <c r="C808" s="10"/>
      <c r="D808" s="10"/>
      <c r="E808" s="10"/>
      <c r="F808" s="10"/>
      <c r="G808" s="10"/>
      <c r="H808" s="10"/>
      <c r="I808" s="10"/>
      <c r="J808" s="10"/>
      <c r="K808" s="10"/>
    </row>
    <row r="809" spans="1:13" hidden="1" x14ac:dyDescent="0.25">
      <c r="A809" s="1">
        <f>A825*A793</f>
        <v>0</v>
      </c>
      <c r="B809" s="10"/>
      <c r="C809" s="10"/>
      <c r="D809" s="10"/>
      <c r="E809" s="10"/>
      <c r="F809" s="10"/>
      <c r="G809" s="10"/>
      <c r="H809" s="10"/>
      <c r="I809" s="10"/>
      <c r="J809" s="10"/>
      <c r="K809" s="10"/>
    </row>
    <row r="810" spans="1:13" hidden="1" x14ac:dyDescent="0.25">
      <c r="A810" s="1">
        <f>A825*A793</f>
        <v>0</v>
      </c>
    </row>
    <row r="811" spans="1:13" s="1" customFormat="1" ht="19.5" hidden="1" customHeight="1" thickBot="1" x14ac:dyDescent="0.3">
      <c r="A811" s="1">
        <f>A825*A793</f>
        <v>0</v>
      </c>
      <c r="C811" s="113" t="str">
        <f>"Identifikačné údaje "&amp;IF(OR([1]summary!$K$41="",[1]summary!$K$41&gt;=[1]summary!$K$39),"navrhovateľa:","dodávateľa:")</f>
        <v>Identifikačné údaje navrhovateľa:</v>
      </c>
      <c r="D811" s="114"/>
      <c r="E811" s="114"/>
      <c r="F811" s="114"/>
      <c r="G811" s="115"/>
    </row>
    <row r="812" spans="1:13" s="1" customFormat="1" ht="19.5" hidden="1" customHeight="1" x14ac:dyDescent="0.25">
      <c r="A812" s="1">
        <f>A825*A793</f>
        <v>0</v>
      </c>
      <c r="C812" s="116" t="s">
        <v>2</v>
      </c>
      <c r="D812" s="117"/>
      <c r="E812" s="118"/>
      <c r="F812" s="119"/>
      <c r="G812" s="120"/>
    </row>
    <row r="813" spans="1:13" s="1" customFormat="1" ht="39" hidden="1" customHeight="1" x14ac:dyDescent="0.25">
      <c r="A813" s="1">
        <f>A825*A793</f>
        <v>0</v>
      </c>
      <c r="C813" s="121" t="s">
        <v>3</v>
      </c>
      <c r="D813" s="122"/>
      <c r="E813" s="123"/>
      <c r="F813" s="124"/>
      <c r="G813" s="125"/>
    </row>
    <row r="814" spans="1:13" s="1" customFormat="1" ht="19.5" hidden="1" customHeight="1" x14ac:dyDescent="0.25">
      <c r="A814" s="1">
        <f>A825*A793</f>
        <v>0</v>
      </c>
      <c r="C814" s="126" t="s">
        <v>4</v>
      </c>
      <c r="D814" s="127"/>
      <c r="E814" s="123"/>
      <c r="F814" s="124"/>
      <c r="G814" s="125"/>
    </row>
    <row r="815" spans="1:13" s="1" customFormat="1" ht="19.5" hidden="1" customHeight="1" x14ac:dyDescent="0.25">
      <c r="A815" s="1">
        <f>A825*A793</f>
        <v>0</v>
      </c>
      <c r="C815" s="126" t="s">
        <v>5</v>
      </c>
      <c r="D815" s="127"/>
      <c r="E815" s="123"/>
      <c r="F815" s="124"/>
      <c r="G815" s="125"/>
    </row>
    <row r="816" spans="1:13" s="1" customFormat="1" ht="30" hidden="1" customHeight="1" x14ac:dyDescent="0.25">
      <c r="A816" s="1">
        <f>A825</f>
        <v>0</v>
      </c>
      <c r="C816" s="26" t="s">
        <v>6</v>
      </c>
      <c r="D816" s="27"/>
      <c r="E816" s="21"/>
      <c r="F816" s="22"/>
      <c r="G816" s="23"/>
      <c r="M816" s="7"/>
    </row>
    <row r="817" spans="1:11" s="1" customFormat="1" ht="19.5" hidden="1" customHeight="1" x14ac:dyDescent="0.25">
      <c r="A817" s="1">
        <f>A825*A793</f>
        <v>0</v>
      </c>
      <c r="C817" s="126" t="s">
        <v>7</v>
      </c>
      <c r="D817" s="127"/>
      <c r="E817" s="123"/>
      <c r="F817" s="124"/>
      <c r="G817" s="125"/>
    </row>
    <row r="818" spans="1:11" s="1" customFormat="1" ht="19.5" hidden="1" customHeight="1" x14ac:dyDescent="0.25">
      <c r="A818" s="1">
        <f>A825*A793</f>
        <v>0</v>
      </c>
      <c r="C818" s="126" t="s">
        <v>8</v>
      </c>
      <c r="D818" s="127"/>
      <c r="E818" s="123"/>
      <c r="F818" s="124"/>
      <c r="G818" s="125"/>
    </row>
    <row r="819" spans="1:11" s="1" customFormat="1" ht="19.5" hidden="1" customHeight="1" x14ac:dyDescent="0.25">
      <c r="A819" s="1">
        <f>A825*A793</f>
        <v>0</v>
      </c>
      <c r="C819" s="126" t="s">
        <v>9</v>
      </c>
      <c r="D819" s="127"/>
      <c r="E819" s="123"/>
      <c r="F819" s="124"/>
      <c r="G819" s="125"/>
    </row>
    <row r="820" spans="1:11" s="1" customFormat="1" ht="19.5" hidden="1" customHeight="1" x14ac:dyDescent="0.25">
      <c r="A820" s="1">
        <f>A825*A793</f>
        <v>0</v>
      </c>
      <c r="C820" s="126" t="s">
        <v>10</v>
      </c>
      <c r="D820" s="127"/>
      <c r="E820" s="123"/>
      <c r="F820" s="124"/>
      <c r="G820" s="125"/>
    </row>
    <row r="821" spans="1:11" s="1" customFormat="1" ht="19.5" hidden="1" customHeight="1" x14ac:dyDescent="0.25">
      <c r="A821" s="1">
        <f>A825*A793</f>
        <v>0</v>
      </c>
      <c r="C821" s="126" t="s">
        <v>11</v>
      </c>
      <c r="D821" s="127"/>
      <c r="E821" s="123"/>
      <c r="F821" s="124"/>
      <c r="G821" s="125"/>
    </row>
    <row r="822" spans="1:11" s="1" customFormat="1" ht="19.5" hidden="1" customHeight="1" thickBot="1" x14ac:dyDescent="0.3">
      <c r="A822" s="1">
        <f>A825*A793</f>
        <v>0</v>
      </c>
      <c r="C822" s="128" t="s">
        <v>12</v>
      </c>
      <c r="D822" s="129"/>
      <c r="E822" s="130"/>
      <c r="F822" s="131"/>
      <c r="G822" s="132"/>
    </row>
    <row r="823" spans="1:11" hidden="1" x14ac:dyDescent="0.25">
      <c r="A823" s="1">
        <f>A825*A793</f>
        <v>0</v>
      </c>
    </row>
    <row r="824" spans="1:11" hidden="1" x14ac:dyDescent="0.25">
      <c r="A824" s="1">
        <f>A825*A793</f>
        <v>0</v>
      </c>
    </row>
    <row r="825" spans="1:11" hidden="1" x14ac:dyDescent="0.25">
      <c r="A825">
        <f>IF(D825&lt;&gt;"",1,0)</f>
        <v>0</v>
      </c>
      <c r="B825" s="33" t="s">
        <v>35</v>
      </c>
      <c r="C825" s="33"/>
      <c r="D825" s="106" t="str">
        <f>IF([1]summary!$B$51&lt;&gt;"",[1]summary!$B$51,"")</f>
        <v/>
      </c>
      <c r="E825" s="106"/>
      <c r="F825" s="106"/>
      <c r="G825" s="106"/>
      <c r="H825" s="106"/>
      <c r="I825" s="106"/>
      <c r="J825" s="106"/>
      <c r="K825" s="35"/>
    </row>
    <row r="826" spans="1:11" hidden="1" x14ac:dyDescent="0.25">
      <c r="A826" s="1">
        <f>A825</f>
        <v>0</v>
      </c>
    </row>
    <row r="827" spans="1:11" ht="54.95" hidden="1" customHeight="1" thickBot="1" x14ac:dyDescent="0.3">
      <c r="A827" s="1">
        <f>A825</f>
        <v>0</v>
      </c>
      <c r="B827" s="107" t="s">
        <v>15</v>
      </c>
      <c r="C827" s="108"/>
      <c r="D827" s="109"/>
      <c r="E827" s="110" t="s">
        <v>36</v>
      </c>
      <c r="F827" s="111"/>
      <c r="G827" s="40" t="s">
        <v>37</v>
      </c>
      <c r="H827" s="39" t="s">
        <v>16</v>
      </c>
      <c r="I827" s="40" t="s">
        <v>17</v>
      </c>
      <c r="J827" s="112" t="s">
        <v>18</v>
      </c>
      <c r="K827" s="112" t="s">
        <v>19</v>
      </c>
    </row>
    <row r="828" spans="1:11" ht="25.5" hidden="1" customHeight="1" x14ac:dyDescent="0.25">
      <c r="A828" s="1">
        <f>A825</f>
        <v>0</v>
      </c>
      <c r="B828" s="42" t="s">
        <v>38</v>
      </c>
      <c r="C828" s="63"/>
      <c r="D828" s="64"/>
      <c r="E828" s="133"/>
      <c r="F828" s="134"/>
      <c r="G828" s="67" t="s">
        <v>39</v>
      </c>
      <c r="H828" s="45"/>
      <c r="I828" s="46"/>
      <c r="J828" s="47" t="str">
        <f t="shared" ref="J828:J835" si="14">IF(AND(H828&lt;&gt;"",I828&lt;&gt;""),H828*I828,"")</f>
        <v/>
      </c>
      <c r="K828" s="48" t="str">
        <f>IF(J828&lt;&gt;"",J828*IF(E816="platiteľ DPH",1.2,1),"")</f>
        <v/>
      </c>
    </row>
    <row r="829" spans="1:11" ht="25.5" hidden="1" customHeight="1" x14ac:dyDescent="0.25">
      <c r="A829" s="1">
        <f>A825</f>
        <v>0</v>
      </c>
      <c r="B829" s="49"/>
      <c r="C829" s="68"/>
      <c r="D829" s="69"/>
      <c r="E829" s="135"/>
      <c r="F829" s="136"/>
      <c r="G829" s="72" t="s">
        <v>39</v>
      </c>
      <c r="H829" s="52"/>
      <c r="I829" s="53"/>
      <c r="J829" s="54" t="str">
        <f t="shared" si="14"/>
        <v/>
      </c>
      <c r="K829" s="55" t="str">
        <f>IF(J829&lt;&gt;"",J829*IF(E816="platiteľ DPH",1.2,1),"")</f>
        <v/>
      </c>
    </row>
    <row r="830" spans="1:11" ht="25.5" hidden="1" customHeight="1" thickBot="1" x14ac:dyDescent="0.3">
      <c r="A830" s="1">
        <f>A825</f>
        <v>0</v>
      </c>
      <c r="B830" s="56"/>
      <c r="C830" s="73"/>
      <c r="D830" s="74"/>
      <c r="E830" s="137"/>
      <c r="F830" s="138"/>
      <c r="G830" s="77" t="s">
        <v>39</v>
      </c>
      <c r="H830" s="59"/>
      <c r="I830" s="60"/>
      <c r="J830" s="61" t="str">
        <f t="shared" si="14"/>
        <v/>
      </c>
      <c r="K830" s="62" t="str">
        <f>IF(J830&lt;&gt;"",J830*IF(E816="platiteľ DPH",1.2,1),"")</f>
        <v/>
      </c>
    </row>
    <row r="831" spans="1:11" ht="25.5" hidden="1" customHeight="1" x14ac:dyDescent="0.25">
      <c r="A831" s="1">
        <f>A825</f>
        <v>0</v>
      </c>
      <c r="B831" s="42" t="s">
        <v>20</v>
      </c>
      <c r="C831" s="63"/>
      <c r="D831" s="64"/>
      <c r="E831" s="133"/>
      <c r="F831" s="134"/>
      <c r="G831" s="67" t="s">
        <v>39</v>
      </c>
      <c r="H831" s="45"/>
      <c r="I831" s="46"/>
      <c r="J831" s="47" t="str">
        <f t="shared" si="14"/>
        <v/>
      </c>
      <c r="K831" s="48" t="str">
        <f>IF(J831&lt;&gt;"",J831*IF(E816="platiteľ DPH",1.2,1),"")</f>
        <v/>
      </c>
    </row>
    <row r="832" spans="1:11" ht="25.5" hidden="1" customHeight="1" x14ac:dyDescent="0.25">
      <c r="A832" s="1">
        <f>A825</f>
        <v>0</v>
      </c>
      <c r="B832" s="49"/>
      <c r="C832" s="68"/>
      <c r="D832" s="69"/>
      <c r="E832" s="135"/>
      <c r="F832" s="136"/>
      <c r="G832" s="72" t="s">
        <v>39</v>
      </c>
      <c r="H832" s="52"/>
      <c r="I832" s="53"/>
      <c r="J832" s="54" t="str">
        <f t="shared" si="14"/>
        <v/>
      </c>
      <c r="K832" s="55" t="str">
        <f>IF(J832&lt;&gt;"",J832*IF(E816="platiteľ DPH",1.2,1),"")</f>
        <v/>
      </c>
    </row>
    <row r="833" spans="1:13" ht="25.5" hidden="1" customHeight="1" thickBot="1" x14ac:dyDescent="0.3">
      <c r="A833" s="1">
        <f>A825</f>
        <v>0</v>
      </c>
      <c r="B833" s="56"/>
      <c r="C833" s="73"/>
      <c r="D833" s="74"/>
      <c r="E833" s="137"/>
      <c r="F833" s="138"/>
      <c r="G833" s="77" t="s">
        <v>39</v>
      </c>
      <c r="H833" s="59"/>
      <c r="I833" s="60"/>
      <c r="J833" s="61" t="str">
        <f t="shared" si="14"/>
        <v/>
      </c>
      <c r="K833" s="62" t="str">
        <f>IF(J833&lt;&gt;"",J833*IF(E816="platiteľ DPH",1.2,1),"")</f>
        <v/>
      </c>
    </row>
    <row r="834" spans="1:13" ht="25.5" hidden="1" customHeight="1" x14ac:dyDescent="0.25">
      <c r="A834" s="1">
        <f>A825</f>
        <v>0</v>
      </c>
      <c r="B834" s="42" t="s">
        <v>21</v>
      </c>
      <c r="C834" s="63"/>
      <c r="D834" s="64" t="s">
        <v>22</v>
      </c>
      <c r="E834" s="139" t="s">
        <v>23</v>
      </c>
      <c r="F834" s="140"/>
      <c r="G834" s="67" t="s">
        <v>23</v>
      </c>
      <c r="H834" s="45"/>
      <c r="I834" s="46">
        <v>1</v>
      </c>
      <c r="J834" s="80" t="str">
        <f t="shared" si="14"/>
        <v/>
      </c>
      <c r="K834" s="81" t="str">
        <f>IF(J834&lt;&gt;"",J834*IF(E816="platiteľ DPH",1.2,1),"")</f>
        <v/>
      </c>
    </row>
    <row r="835" spans="1:13" ht="25.5" hidden="1" customHeight="1" thickBot="1" x14ac:dyDescent="0.3">
      <c r="A835" s="1">
        <f>A825</f>
        <v>0</v>
      </c>
      <c r="B835" s="56"/>
      <c r="C835" s="73"/>
      <c r="D835" s="74" t="s">
        <v>24</v>
      </c>
      <c r="E835" s="141" t="s">
        <v>23</v>
      </c>
      <c r="F835" s="142"/>
      <c r="G835" s="77" t="s">
        <v>23</v>
      </c>
      <c r="H835" s="59"/>
      <c r="I835" s="60">
        <v>1</v>
      </c>
      <c r="J835" s="61" t="str">
        <f t="shared" si="14"/>
        <v/>
      </c>
      <c r="K835" s="62" t="str">
        <f>IF(J835&lt;&gt;"",J835*IF(E816="platiteľ DPH",1.2,1),"")</f>
        <v/>
      </c>
    </row>
    <row r="836" spans="1:13" ht="25.5" hidden="1" customHeight="1" thickBot="1" x14ac:dyDescent="0.3">
      <c r="A836" s="1">
        <f>A825</f>
        <v>0</v>
      </c>
      <c r="B836" s="84"/>
      <c r="C836" s="85"/>
      <c r="D836" s="85"/>
      <c r="E836" s="85"/>
      <c r="F836" s="85"/>
      <c r="G836" s="85"/>
      <c r="H836" s="86"/>
      <c r="I836" s="86" t="s">
        <v>40</v>
      </c>
      <c r="J836" s="88" t="str">
        <f>IF(SUM(J828:J835)&gt;0,SUM(J828:J835),"")</f>
        <v/>
      </c>
      <c r="K836" s="88" t="str">
        <f>IF(SUM(K828:K835)&gt;0,SUM(K828:K835),"")</f>
        <v/>
      </c>
    </row>
    <row r="837" spans="1:13" hidden="1" x14ac:dyDescent="0.25">
      <c r="A837" s="1">
        <f>A825</f>
        <v>0</v>
      </c>
      <c r="B837" s="89" t="s">
        <v>26</v>
      </c>
    </row>
    <row r="838" spans="1:13" hidden="1" x14ac:dyDescent="0.25">
      <c r="A838" s="1">
        <f>A825</f>
        <v>0</v>
      </c>
    </row>
    <row r="839" spans="1:13" hidden="1" x14ac:dyDescent="0.25">
      <c r="A839" s="1">
        <f>A825</f>
        <v>0</v>
      </c>
    </row>
    <row r="840" spans="1:13" ht="15" hidden="1" customHeight="1" x14ac:dyDescent="0.25">
      <c r="A840" s="1">
        <f>A825*IF(COUNT([1]summary!$I$71:$I$80)=0,1,0)</f>
        <v>0</v>
      </c>
      <c r="C840" s="90" t="s">
        <v>27</v>
      </c>
      <c r="D840" s="91"/>
      <c r="E840" s="91"/>
      <c r="F840" s="91"/>
      <c r="G840" s="91"/>
      <c r="H840" s="91"/>
      <c r="I840" s="91"/>
      <c r="J840" s="92"/>
    </row>
    <row r="841" spans="1:13" hidden="1" x14ac:dyDescent="0.25">
      <c r="A841" s="1">
        <f>A840</f>
        <v>0</v>
      </c>
      <c r="C841" s="93"/>
      <c r="D841" s="94"/>
      <c r="E841" s="94"/>
      <c r="F841" s="94"/>
      <c r="G841" s="94"/>
      <c r="H841" s="94"/>
      <c r="I841" s="94"/>
      <c r="J841" s="95"/>
    </row>
    <row r="842" spans="1:13" hidden="1" x14ac:dyDescent="0.25">
      <c r="A842" s="1">
        <f>A840</f>
        <v>0</v>
      </c>
    </row>
    <row r="843" spans="1:13" hidden="1" x14ac:dyDescent="0.25">
      <c r="A843" s="1">
        <f>A840</f>
        <v>0</v>
      </c>
    </row>
    <row r="844" spans="1:13" hidden="1" x14ac:dyDescent="0.25">
      <c r="A844" s="1">
        <f>A825*IF([1]summary!$F$12='Príloha č. 2'!M844,1,0)</f>
        <v>0</v>
      </c>
      <c r="B844" s="96" t="s">
        <v>41</v>
      </c>
      <c r="C844" s="96"/>
      <c r="D844" s="96"/>
      <c r="E844" s="96"/>
      <c r="F844" s="96"/>
      <c r="G844" s="96"/>
      <c r="H844" s="96"/>
      <c r="I844" s="96"/>
      <c r="J844" s="96"/>
      <c r="K844" s="96"/>
      <c r="M844" s="7" t="s">
        <v>29</v>
      </c>
    </row>
    <row r="845" spans="1:13" hidden="1" x14ac:dyDescent="0.25">
      <c r="A845" s="1">
        <f>A844</f>
        <v>0</v>
      </c>
    </row>
    <row r="846" spans="1:13" ht="15" hidden="1" customHeight="1" x14ac:dyDescent="0.25">
      <c r="A846" s="1">
        <f>A844</f>
        <v>0</v>
      </c>
      <c r="B846" s="10" t="s">
        <v>42</v>
      </c>
      <c r="C846" s="10"/>
      <c r="D846" s="10"/>
      <c r="E846" s="10"/>
      <c r="F846" s="10"/>
      <c r="G846" s="10"/>
      <c r="H846" s="10"/>
      <c r="I846" s="10"/>
      <c r="J846" s="10"/>
      <c r="K846" s="10"/>
    </row>
    <row r="847" spans="1:13" hidden="1" x14ac:dyDescent="0.25">
      <c r="A847" s="1">
        <f>A844</f>
        <v>0</v>
      </c>
      <c r="B847" s="10"/>
      <c r="C847" s="10"/>
      <c r="D847" s="10"/>
      <c r="E847" s="10"/>
      <c r="F847" s="10"/>
      <c r="G847" s="10"/>
      <c r="H847" s="10"/>
      <c r="I847" s="10"/>
      <c r="J847" s="10"/>
      <c r="K847" s="10"/>
    </row>
    <row r="848" spans="1:13" hidden="1" x14ac:dyDescent="0.25">
      <c r="A848" s="1">
        <f>A844</f>
        <v>0</v>
      </c>
    </row>
    <row r="849" spans="1:13" hidden="1" x14ac:dyDescent="0.25">
      <c r="A849" s="1">
        <f>A850</f>
        <v>0</v>
      </c>
    </row>
    <row r="850" spans="1:13" hidden="1" x14ac:dyDescent="0.25">
      <c r="A850" s="1">
        <f>A825*IF(COUNT([1]summary!$I$71:$I$80)=0,IF([1]summary!$G$20="všetky predmety spolu",0,1),IF([1]summary!$E$58="cenové ponuky komplexne",0,1))</f>
        <v>0</v>
      </c>
      <c r="C850" s="97" t="s">
        <v>31</v>
      </c>
      <c r="D850" s="98"/>
    </row>
    <row r="851" spans="1:13" s="99" customFormat="1" hidden="1" x14ac:dyDescent="0.25">
      <c r="A851" s="1">
        <f>A850</f>
        <v>0</v>
      </c>
      <c r="C851" s="97"/>
    </row>
    <row r="852" spans="1:13" s="99" customFormat="1" ht="15" hidden="1" customHeight="1" x14ac:dyDescent="0.25">
      <c r="A852" s="1">
        <f>A850</f>
        <v>0</v>
      </c>
      <c r="C852" s="97" t="s">
        <v>32</v>
      </c>
      <c r="D852" s="98"/>
      <c r="G852" s="100"/>
      <c r="H852" s="100"/>
      <c r="I852" s="100"/>
      <c r="J852" s="100"/>
      <c r="K852" s="100"/>
    </row>
    <row r="853" spans="1:13" s="99" customFormat="1" hidden="1" x14ac:dyDescent="0.25">
      <c r="A853" s="1">
        <f>A850</f>
        <v>0</v>
      </c>
      <c r="F853" s="101"/>
      <c r="G853" s="102" t="str">
        <f>"podpis a pečiatka "&amp;IF(COUNT([1]summary!$I$71:$I$80)=0,"navrhovateľa","dodávateľa")</f>
        <v>podpis a pečiatka dodávateľa</v>
      </c>
      <c r="H853" s="102"/>
      <c r="I853" s="102"/>
      <c r="J853" s="102"/>
      <c r="K853" s="102"/>
    </row>
    <row r="854" spans="1:13" s="99" customFormat="1" hidden="1" x14ac:dyDescent="0.25">
      <c r="A854" s="1">
        <f>A850</f>
        <v>0</v>
      </c>
      <c r="F854" s="101"/>
      <c r="G854" s="103"/>
      <c r="H854" s="103"/>
      <c r="I854" s="103"/>
      <c r="J854" s="103"/>
      <c r="K854" s="103"/>
    </row>
    <row r="855" spans="1:13" ht="15" hidden="1" customHeight="1" x14ac:dyDescent="0.25">
      <c r="A855" s="1">
        <f>A850*IF(COUNT([1]summary!$I$71:$I$80)=0,1,0)</f>
        <v>0</v>
      </c>
      <c r="B855" s="104" t="s">
        <v>33</v>
      </c>
      <c r="C855" s="104"/>
      <c r="D855" s="104"/>
      <c r="E855" s="104"/>
      <c r="F855" s="104"/>
      <c r="G855" s="104"/>
      <c r="H855" s="104"/>
      <c r="I855" s="104"/>
      <c r="J855" s="104"/>
      <c r="K855" s="104"/>
      <c r="L855" s="105"/>
    </row>
    <row r="856" spans="1:13" hidden="1" x14ac:dyDescent="0.25">
      <c r="A856" s="1">
        <f>A855</f>
        <v>0</v>
      </c>
      <c r="B856" s="104"/>
      <c r="C856" s="104"/>
      <c r="D856" s="104"/>
      <c r="E856" s="104"/>
      <c r="F856" s="104"/>
      <c r="G856" s="104"/>
      <c r="H856" s="104"/>
      <c r="I856" s="104"/>
      <c r="J856" s="104"/>
      <c r="K856" s="104"/>
      <c r="L856" s="105"/>
    </row>
    <row r="857" spans="1:13" ht="15" hidden="1" customHeight="1" x14ac:dyDescent="0.25">
      <c r="A857" s="1">
        <f>A850*IF(A855=1,0,1)</f>
        <v>0</v>
      </c>
      <c r="B857" s="104" t="s">
        <v>34</v>
      </c>
      <c r="C857" s="104"/>
      <c r="D857" s="104"/>
      <c r="E857" s="104"/>
      <c r="F857" s="104"/>
      <c r="G857" s="104"/>
      <c r="H857" s="104"/>
      <c r="I857" s="104"/>
      <c r="J857" s="104"/>
      <c r="K857" s="104"/>
      <c r="L857" s="105"/>
    </row>
    <row r="858" spans="1:13" hidden="1" x14ac:dyDescent="0.25">
      <c r="A858" s="1">
        <f>A857</f>
        <v>0</v>
      </c>
      <c r="B858" s="104"/>
      <c r="C858" s="104"/>
      <c r="D858" s="104"/>
      <c r="E858" s="104"/>
      <c r="F858" s="104"/>
      <c r="G858" s="104"/>
      <c r="H858" s="104"/>
      <c r="I858" s="104"/>
      <c r="J858" s="104"/>
      <c r="K858" s="104"/>
      <c r="L858" s="105"/>
    </row>
    <row r="859" spans="1:13" s="1" customFormat="1" ht="21" hidden="1" x14ac:dyDescent="0.25">
      <c r="A859" s="1">
        <f>A882*A850</f>
        <v>0</v>
      </c>
      <c r="B859" s="3"/>
      <c r="C859" s="4"/>
      <c r="D859" s="4"/>
      <c r="E859" s="4"/>
      <c r="F859" s="4"/>
      <c r="G859" s="4"/>
      <c r="H859" s="4"/>
      <c r="I859" s="4"/>
      <c r="J859" s="5" t="str">
        <f>IF(COUNT([1]summary!$I$71:$I$80)=0,'[1]Výzva na prieskum trhu'!$C$135,'[1]Výzva na predloženie CP'!$B$332)</f>
        <v xml:space="preserve">Príloha č. 2: </v>
      </c>
      <c r="K859" s="5"/>
    </row>
    <row r="860" spans="1:13" s="1" customFormat="1" ht="23.25" hidden="1" x14ac:dyDescent="0.25">
      <c r="A860" s="1">
        <f>A882*A850</f>
        <v>0</v>
      </c>
      <c r="B860" s="6" t="str">
        <f>IF(COUNT([1]summary!$I$71:$I$80)=0,'[1]Výzva na prieskum trhu'!$B$2,'[1]Výzva na predloženie CP'!$B$2)</f>
        <v>Výzva na predloženie cenovej ponuky</v>
      </c>
      <c r="C860" s="6"/>
      <c r="D860" s="6"/>
      <c r="E860" s="6"/>
      <c r="F860" s="6"/>
      <c r="G860" s="6"/>
      <c r="H860" s="6"/>
      <c r="I860" s="6"/>
      <c r="J860" s="6"/>
      <c r="K860" s="6"/>
      <c r="M860" s="7"/>
    </row>
    <row r="861" spans="1:13" s="1" customFormat="1" hidden="1" x14ac:dyDescent="0.25">
      <c r="A861" s="1">
        <f>A882*A850</f>
        <v>0</v>
      </c>
      <c r="B861" s="8"/>
      <c r="C861" s="8"/>
      <c r="D861" s="8"/>
      <c r="E861" s="8"/>
      <c r="F861" s="8"/>
      <c r="G861" s="8"/>
      <c r="H861" s="8"/>
      <c r="I861" s="8"/>
      <c r="J861" s="8"/>
      <c r="K861" s="8"/>
      <c r="M861" s="7"/>
    </row>
    <row r="862" spans="1:13" s="1" customFormat="1" ht="23.25" hidden="1" x14ac:dyDescent="0.25">
      <c r="A862" s="1">
        <f>A882*A850</f>
        <v>0</v>
      </c>
      <c r="B862" s="6" t="str">
        <f>IF(COUNT([1]summary!$I$71:$I$80)=0,'[1]Výzva na prieskum trhu'!$E$135,'[1]Výzva na predloženie CP'!$E$332)</f>
        <v>Návrh na plnenie kritérií</v>
      </c>
      <c r="C862" s="6"/>
      <c r="D862" s="6"/>
      <c r="E862" s="6"/>
      <c r="F862" s="6"/>
      <c r="G862" s="6"/>
      <c r="H862" s="6"/>
      <c r="I862" s="6"/>
      <c r="J862" s="6"/>
      <c r="K862" s="6"/>
      <c r="M862" s="7"/>
    </row>
    <row r="863" spans="1:13" hidden="1" x14ac:dyDescent="0.25">
      <c r="A863" s="1">
        <f>A882*A850</f>
        <v>0</v>
      </c>
    </row>
    <row r="864" spans="1:13" ht="15" hidden="1" customHeight="1" x14ac:dyDescent="0.25">
      <c r="A864" s="1">
        <f>A882*A850</f>
        <v>0</v>
      </c>
      <c r="B864" s="10" t="s">
        <v>1</v>
      </c>
      <c r="C864" s="10"/>
      <c r="D864" s="10"/>
      <c r="E864" s="10"/>
      <c r="F864" s="10"/>
      <c r="G864" s="10"/>
      <c r="H864" s="10"/>
      <c r="I864" s="10"/>
      <c r="J864" s="10"/>
      <c r="K864" s="10"/>
    </row>
    <row r="865" spans="1:13" hidden="1" x14ac:dyDescent="0.25">
      <c r="A865" s="1">
        <f>A882*A850</f>
        <v>0</v>
      </c>
      <c r="B865" s="10"/>
      <c r="C865" s="10"/>
      <c r="D865" s="10"/>
      <c r="E865" s="10"/>
      <c r="F865" s="10"/>
      <c r="G865" s="10"/>
      <c r="H865" s="10"/>
      <c r="I865" s="10"/>
      <c r="J865" s="10"/>
      <c r="K865" s="10"/>
    </row>
    <row r="866" spans="1:13" hidden="1" x14ac:dyDescent="0.25">
      <c r="A866" s="1">
        <f>A882*A850</f>
        <v>0</v>
      </c>
      <c r="B866" s="10"/>
      <c r="C866" s="10"/>
      <c r="D866" s="10"/>
      <c r="E866" s="10"/>
      <c r="F866" s="10"/>
      <c r="G866" s="10"/>
      <c r="H866" s="10"/>
      <c r="I866" s="10"/>
      <c r="J866" s="10"/>
      <c r="K866" s="10"/>
    </row>
    <row r="867" spans="1:13" hidden="1" x14ac:dyDescent="0.25">
      <c r="A867" s="1">
        <f>A882*A850</f>
        <v>0</v>
      </c>
    </row>
    <row r="868" spans="1:13" s="1" customFormat="1" ht="19.5" hidden="1" customHeight="1" thickBot="1" x14ac:dyDescent="0.3">
      <c r="A868" s="1">
        <f>A882*A850</f>
        <v>0</v>
      </c>
      <c r="C868" s="11" t="str">
        <f>"Identifikačné údaje "&amp;IF(OR([1]summary!$K$41="",[1]summary!$K$41&gt;=[1]summary!$K$39),"navrhovateľa:","dodávateľa:")</f>
        <v>Identifikačné údaje navrhovateľa:</v>
      </c>
      <c r="D868" s="12"/>
      <c r="E868" s="12"/>
      <c r="F868" s="12"/>
      <c r="G868" s="13"/>
    </row>
    <row r="869" spans="1:13" s="1" customFormat="1" ht="19.5" hidden="1" customHeight="1" x14ac:dyDescent="0.25">
      <c r="A869" s="1">
        <f>A882*A850</f>
        <v>0</v>
      </c>
      <c r="C869" s="14" t="s">
        <v>2</v>
      </c>
      <c r="D869" s="15"/>
      <c r="E869" s="16"/>
      <c r="F869" s="17"/>
      <c r="G869" s="18"/>
    </row>
    <row r="870" spans="1:13" s="1" customFormat="1" ht="39" hidden="1" customHeight="1" x14ac:dyDescent="0.25">
      <c r="A870" s="1">
        <f>A882*A850</f>
        <v>0</v>
      </c>
      <c r="C870" s="19" t="s">
        <v>3</v>
      </c>
      <c r="D870" s="20"/>
      <c r="E870" s="21"/>
      <c r="F870" s="22"/>
      <c r="G870" s="23"/>
    </row>
    <row r="871" spans="1:13" s="1" customFormat="1" ht="19.5" hidden="1" customHeight="1" x14ac:dyDescent="0.25">
      <c r="A871" s="1">
        <f>A882*A850</f>
        <v>0</v>
      </c>
      <c r="C871" s="24" t="s">
        <v>4</v>
      </c>
      <c r="D871" s="25"/>
      <c r="E871" s="21"/>
      <c r="F871" s="22"/>
      <c r="G871" s="23"/>
    </row>
    <row r="872" spans="1:13" s="1" customFormat="1" ht="19.5" hidden="1" customHeight="1" x14ac:dyDescent="0.25">
      <c r="A872" s="1">
        <f>A882*A850</f>
        <v>0</v>
      </c>
      <c r="C872" s="24" t="s">
        <v>5</v>
      </c>
      <c r="D872" s="25"/>
      <c r="E872" s="21"/>
      <c r="F872" s="22"/>
      <c r="G872" s="23"/>
    </row>
    <row r="873" spans="1:13" s="1" customFormat="1" ht="30" hidden="1" customHeight="1" x14ac:dyDescent="0.25">
      <c r="A873" s="1">
        <f>A882</f>
        <v>0</v>
      </c>
      <c r="C873" s="26" t="s">
        <v>6</v>
      </c>
      <c r="D873" s="27"/>
      <c r="E873" s="21"/>
      <c r="F873" s="22"/>
      <c r="G873" s="23"/>
      <c r="M873" s="7"/>
    </row>
    <row r="874" spans="1:13" s="1" customFormat="1" ht="19.5" hidden="1" customHeight="1" x14ac:dyDescent="0.25">
      <c r="A874" s="1">
        <f>A882*A850</f>
        <v>0</v>
      </c>
      <c r="C874" s="24" t="s">
        <v>7</v>
      </c>
      <c r="D874" s="25"/>
      <c r="E874" s="21"/>
      <c r="F874" s="22"/>
      <c r="G874" s="23"/>
    </row>
    <row r="875" spans="1:13" s="1" customFormat="1" ht="19.5" hidden="1" customHeight="1" x14ac:dyDescent="0.25">
      <c r="A875" s="1">
        <f>A882*A850</f>
        <v>0</v>
      </c>
      <c r="C875" s="24" t="s">
        <v>8</v>
      </c>
      <c r="D875" s="25"/>
      <c r="E875" s="21"/>
      <c r="F875" s="22"/>
      <c r="G875" s="23"/>
    </row>
    <row r="876" spans="1:13" s="1" customFormat="1" ht="19.5" hidden="1" customHeight="1" x14ac:dyDescent="0.25">
      <c r="A876" s="1">
        <f>A882*A850</f>
        <v>0</v>
      </c>
      <c r="C876" s="24" t="s">
        <v>9</v>
      </c>
      <c r="D876" s="25"/>
      <c r="E876" s="21"/>
      <c r="F876" s="22"/>
      <c r="G876" s="23"/>
    </row>
    <row r="877" spans="1:13" s="1" customFormat="1" ht="19.5" hidden="1" customHeight="1" x14ac:dyDescent="0.25">
      <c r="A877" s="1">
        <f>A882*A850</f>
        <v>0</v>
      </c>
      <c r="C877" s="24" t="s">
        <v>10</v>
      </c>
      <c r="D877" s="25"/>
      <c r="E877" s="21"/>
      <c r="F877" s="22"/>
      <c r="G877" s="23"/>
    </row>
    <row r="878" spans="1:13" s="1" customFormat="1" ht="19.5" hidden="1" customHeight="1" x14ac:dyDescent="0.25">
      <c r="A878" s="1">
        <f>A882*A850</f>
        <v>0</v>
      </c>
      <c r="C878" s="24" t="s">
        <v>11</v>
      </c>
      <c r="D878" s="25"/>
      <c r="E878" s="21"/>
      <c r="F878" s="22"/>
      <c r="G878" s="23"/>
    </row>
    <row r="879" spans="1:13" s="1" customFormat="1" ht="19.5" hidden="1" customHeight="1" thickBot="1" x14ac:dyDescent="0.3">
      <c r="A879" s="1">
        <f>A882*A850</f>
        <v>0</v>
      </c>
      <c r="C879" s="28" t="s">
        <v>12</v>
      </c>
      <c r="D879" s="29"/>
      <c r="E879" s="30"/>
      <c r="F879" s="31"/>
      <c r="G879" s="32"/>
    </row>
    <row r="880" spans="1:13" hidden="1" x14ac:dyDescent="0.25">
      <c r="A880" s="1">
        <f>A882*A850</f>
        <v>0</v>
      </c>
    </row>
    <row r="881" spans="1:11" hidden="1" x14ac:dyDescent="0.25">
      <c r="A881" s="1">
        <f>A882*A850</f>
        <v>0</v>
      </c>
    </row>
    <row r="882" spans="1:11" hidden="1" x14ac:dyDescent="0.25">
      <c r="A882">
        <f>IF(D882&lt;&gt;"",1,0)</f>
        <v>0</v>
      </c>
      <c r="B882" s="33" t="s">
        <v>35</v>
      </c>
      <c r="C882" s="33"/>
      <c r="D882" s="106" t="str">
        <f>IF([1]summary!$B$52&lt;&gt;"",[1]summary!$B$52,"")</f>
        <v/>
      </c>
      <c r="E882" s="106"/>
      <c r="F882" s="106"/>
      <c r="G882" s="106"/>
      <c r="H882" s="106"/>
      <c r="I882" s="106"/>
      <c r="J882" s="106"/>
      <c r="K882" s="35"/>
    </row>
    <row r="883" spans="1:11" hidden="1" x14ac:dyDescent="0.25">
      <c r="A883" s="1">
        <f>A882</f>
        <v>0</v>
      </c>
    </row>
    <row r="884" spans="1:11" ht="54.95" hidden="1" customHeight="1" thickBot="1" x14ac:dyDescent="0.3">
      <c r="A884" s="1">
        <f>A882</f>
        <v>0</v>
      </c>
      <c r="B884" s="107" t="s">
        <v>15</v>
      </c>
      <c r="C884" s="108"/>
      <c r="D884" s="109"/>
      <c r="E884" s="110" t="s">
        <v>36</v>
      </c>
      <c r="F884" s="111"/>
      <c r="G884" s="40" t="s">
        <v>37</v>
      </c>
      <c r="H884" s="39" t="s">
        <v>16</v>
      </c>
      <c r="I884" s="40" t="s">
        <v>17</v>
      </c>
      <c r="J884" s="112" t="s">
        <v>18</v>
      </c>
      <c r="K884" s="112" t="s">
        <v>19</v>
      </c>
    </row>
    <row r="885" spans="1:11" ht="25.5" hidden="1" customHeight="1" x14ac:dyDescent="0.25">
      <c r="A885" s="1">
        <f>A882</f>
        <v>0</v>
      </c>
      <c r="B885" s="42" t="s">
        <v>38</v>
      </c>
      <c r="C885" s="63"/>
      <c r="D885" s="64"/>
      <c r="E885" s="65"/>
      <c r="F885" s="66"/>
      <c r="G885" s="67" t="s">
        <v>39</v>
      </c>
      <c r="H885" s="45"/>
      <c r="I885" s="46"/>
      <c r="J885" s="47" t="str">
        <f t="shared" ref="J885:J892" si="15">IF(AND(H885&lt;&gt;"",I885&lt;&gt;""),H885*I885,"")</f>
        <v/>
      </c>
      <c r="K885" s="48" t="str">
        <f>IF(J885&lt;&gt;"",J885*IF(E873="platiteľ DPH",1.2,1),"")</f>
        <v/>
      </c>
    </row>
    <row r="886" spans="1:11" ht="25.5" hidden="1" customHeight="1" x14ac:dyDescent="0.25">
      <c r="A886" s="1">
        <f>A882</f>
        <v>0</v>
      </c>
      <c r="B886" s="49"/>
      <c r="C886" s="68"/>
      <c r="D886" s="69"/>
      <c r="E886" s="70"/>
      <c r="F886" s="71"/>
      <c r="G886" s="72" t="s">
        <v>39</v>
      </c>
      <c r="H886" s="52"/>
      <c r="I886" s="53"/>
      <c r="J886" s="54" t="str">
        <f t="shared" si="15"/>
        <v/>
      </c>
      <c r="K886" s="55" t="str">
        <f>IF(J886&lt;&gt;"",J886*IF(E873="platiteľ DPH",1.2,1),"")</f>
        <v/>
      </c>
    </row>
    <row r="887" spans="1:11" ht="25.5" hidden="1" customHeight="1" thickBot="1" x14ac:dyDescent="0.3">
      <c r="A887" s="1">
        <f>A882</f>
        <v>0</v>
      </c>
      <c r="B887" s="56"/>
      <c r="C887" s="73"/>
      <c r="D887" s="74"/>
      <c r="E887" s="75"/>
      <c r="F887" s="76"/>
      <c r="G887" s="77" t="s">
        <v>39</v>
      </c>
      <c r="H887" s="59"/>
      <c r="I887" s="60"/>
      <c r="J887" s="61" t="str">
        <f t="shared" si="15"/>
        <v/>
      </c>
      <c r="K887" s="62" t="str">
        <f>IF(J887&lt;&gt;"",J887*IF(E873="platiteľ DPH",1.2,1),"")</f>
        <v/>
      </c>
    </row>
    <row r="888" spans="1:11" ht="25.5" hidden="1" customHeight="1" x14ac:dyDescent="0.25">
      <c r="A888" s="1">
        <f>A882</f>
        <v>0</v>
      </c>
      <c r="B888" s="42" t="s">
        <v>20</v>
      </c>
      <c r="C888" s="63"/>
      <c r="D888" s="64"/>
      <c r="E888" s="65"/>
      <c r="F888" s="66"/>
      <c r="G888" s="67" t="s">
        <v>39</v>
      </c>
      <c r="H888" s="45"/>
      <c r="I888" s="46"/>
      <c r="J888" s="47" t="str">
        <f t="shared" si="15"/>
        <v/>
      </c>
      <c r="K888" s="48" t="str">
        <f>IF(J888&lt;&gt;"",J888*IF(E873="platiteľ DPH",1.2,1),"")</f>
        <v/>
      </c>
    </row>
    <row r="889" spans="1:11" ht="25.5" hidden="1" customHeight="1" x14ac:dyDescent="0.25">
      <c r="A889" s="1">
        <f>A882</f>
        <v>0</v>
      </c>
      <c r="B889" s="49"/>
      <c r="C889" s="68"/>
      <c r="D889" s="69"/>
      <c r="E889" s="70"/>
      <c r="F889" s="71"/>
      <c r="G889" s="72" t="s">
        <v>39</v>
      </c>
      <c r="H889" s="52"/>
      <c r="I889" s="53"/>
      <c r="J889" s="54" t="str">
        <f t="shared" si="15"/>
        <v/>
      </c>
      <c r="K889" s="55" t="str">
        <f>IF(J889&lt;&gt;"",J889*IF(E873="platiteľ DPH",1.2,1),"")</f>
        <v/>
      </c>
    </row>
    <row r="890" spans="1:11" ht="25.5" hidden="1" customHeight="1" thickBot="1" x14ac:dyDescent="0.3">
      <c r="A890" s="1">
        <f>A882</f>
        <v>0</v>
      </c>
      <c r="B890" s="56"/>
      <c r="C890" s="73"/>
      <c r="D890" s="74"/>
      <c r="E890" s="75"/>
      <c r="F890" s="76"/>
      <c r="G890" s="77" t="s">
        <v>39</v>
      </c>
      <c r="H890" s="59"/>
      <c r="I890" s="60"/>
      <c r="J890" s="61" t="str">
        <f t="shared" si="15"/>
        <v/>
      </c>
      <c r="K890" s="62" t="str">
        <f>IF(J890&lt;&gt;"",J890*IF(E873="platiteľ DPH",1.2,1),"")</f>
        <v/>
      </c>
    </row>
    <row r="891" spans="1:11" ht="25.5" hidden="1" customHeight="1" x14ac:dyDescent="0.25">
      <c r="A891" s="1">
        <f>A882</f>
        <v>0</v>
      </c>
      <c r="B891" s="42" t="s">
        <v>21</v>
      </c>
      <c r="C891" s="63"/>
      <c r="D891" s="64" t="s">
        <v>22</v>
      </c>
      <c r="E891" s="78" t="s">
        <v>23</v>
      </c>
      <c r="F891" s="79"/>
      <c r="G891" s="67" t="s">
        <v>23</v>
      </c>
      <c r="H891" s="45"/>
      <c r="I891" s="46">
        <v>1</v>
      </c>
      <c r="J891" s="80" t="str">
        <f t="shared" si="15"/>
        <v/>
      </c>
      <c r="K891" s="81" t="str">
        <f>IF(J891&lt;&gt;"",J891*IF(E873="platiteľ DPH",1.2,1),"")</f>
        <v/>
      </c>
    </row>
    <row r="892" spans="1:11" ht="25.5" hidden="1" customHeight="1" thickBot="1" x14ac:dyDescent="0.3">
      <c r="A892" s="1">
        <f>A882</f>
        <v>0</v>
      </c>
      <c r="B892" s="56"/>
      <c r="C892" s="73"/>
      <c r="D892" s="74" t="s">
        <v>24</v>
      </c>
      <c r="E892" s="82" t="s">
        <v>23</v>
      </c>
      <c r="F892" s="83"/>
      <c r="G892" s="77" t="s">
        <v>23</v>
      </c>
      <c r="H892" s="59"/>
      <c r="I892" s="60">
        <v>1</v>
      </c>
      <c r="J892" s="61" t="str">
        <f t="shared" si="15"/>
        <v/>
      </c>
      <c r="K892" s="62" t="str">
        <f>IF(J892&lt;&gt;"",J892*IF(E873="platiteľ DPH",1.2,1),"")</f>
        <v/>
      </c>
    </row>
    <row r="893" spans="1:11" ht="25.5" hidden="1" customHeight="1" thickBot="1" x14ac:dyDescent="0.3">
      <c r="A893" s="1">
        <f>A882</f>
        <v>0</v>
      </c>
      <c r="B893" s="84"/>
      <c r="C893" s="85"/>
      <c r="D893" s="85"/>
      <c r="E893" s="85"/>
      <c r="F893" s="85"/>
      <c r="G893" s="85"/>
      <c r="H893" s="86"/>
      <c r="I893" s="86" t="s">
        <v>40</v>
      </c>
      <c r="J893" s="88" t="str">
        <f>IF(SUM(J885:J892)&gt;0,SUM(J885:J892),"")</f>
        <v/>
      </c>
      <c r="K893" s="88" t="str">
        <f>IF(SUM(K885:K892)&gt;0,SUM(K885:K892),"")</f>
        <v/>
      </c>
    </row>
    <row r="894" spans="1:11" hidden="1" x14ac:dyDescent="0.25">
      <c r="A894" s="1">
        <f>A882</f>
        <v>0</v>
      </c>
      <c r="B894" s="89" t="s">
        <v>26</v>
      </c>
    </row>
    <row r="895" spans="1:11" hidden="1" x14ac:dyDescent="0.25">
      <c r="A895" s="1">
        <f>A882</f>
        <v>0</v>
      </c>
    </row>
    <row r="896" spans="1:11" hidden="1" x14ac:dyDescent="0.25">
      <c r="A896" s="1">
        <f>A882</f>
        <v>0</v>
      </c>
    </row>
    <row r="897" spans="1:13" hidden="1" x14ac:dyDescent="0.25">
      <c r="A897" s="1">
        <f>A882*IF(COUNT([1]summary!$I$71:$I$80)=0,1,0)</f>
        <v>0</v>
      </c>
      <c r="C897" s="90" t="s">
        <v>27</v>
      </c>
      <c r="D897" s="91"/>
      <c r="E897" s="91"/>
      <c r="F897" s="91"/>
      <c r="G897" s="91"/>
      <c r="H897" s="91"/>
      <c r="I897" s="91"/>
      <c r="J897" s="92"/>
    </row>
    <row r="898" spans="1:13" hidden="1" x14ac:dyDescent="0.25">
      <c r="A898" s="1">
        <f>A897</f>
        <v>0</v>
      </c>
      <c r="C898" s="93"/>
      <c r="D898" s="94"/>
      <c r="E898" s="94"/>
      <c r="F898" s="94"/>
      <c r="G898" s="94"/>
      <c r="H898" s="94"/>
      <c r="I898" s="94"/>
      <c r="J898" s="95"/>
    </row>
    <row r="899" spans="1:13" hidden="1" x14ac:dyDescent="0.25">
      <c r="A899" s="1">
        <f>A897</f>
        <v>0</v>
      </c>
    </row>
    <row r="900" spans="1:13" hidden="1" x14ac:dyDescent="0.25">
      <c r="A900" s="1">
        <f>A897</f>
        <v>0</v>
      </c>
    </row>
    <row r="901" spans="1:13" hidden="1" x14ac:dyDescent="0.25">
      <c r="A901" s="1">
        <f>A882*IF([1]summary!$F$12='Príloha č. 2'!M901,1,0)</f>
        <v>0</v>
      </c>
      <c r="B901" s="96" t="s">
        <v>41</v>
      </c>
      <c r="C901" s="96"/>
      <c r="D901" s="96"/>
      <c r="E901" s="96"/>
      <c r="F901" s="96"/>
      <c r="G901" s="96"/>
      <c r="H901" s="96"/>
      <c r="I901" s="96"/>
      <c r="J901" s="96"/>
      <c r="K901" s="96"/>
      <c r="M901" s="7" t="s">
        <v>29</v>
      </c>
    </row>
    <row r="902" spans="1:13" hidden="1" x14ac:dyDescent="0.25">
      <c r="A902" s="1">
        <f>A901</f>
        <v>0</v>
      </c>
    </row>
    <row r="903" spans="1:13" ht="15" hidden="1" customHeight="1" x14ac:dyDescent="0.25">
      <c r="A903" s="1">
        <f>A901</f>
        <v>0</v>
      </c>
      <c r="B903" s="10" t="s">
        <v>42</v>
      </c>
      <c r="C903" s="10"/>
      <c r="D903" s="10"/>
      <c r="E903" s="10"/>
      <c r="F903" s="10"/>
      <c r="G903" s="10"/>
      <c r="H903" s="10"/>
      <c r="I903" s="10"/>
      <c r="J903" s="10"/>
      <c r="K903" s="10"/>
    </row>
    <row r="904" spans="1:13" hidden="1" x14ac:dyDescent="0.25">
      <c r="A904" s="1">
        <f>A901</f>
        <v>0</v>
      </c>
      <c r="B904" s="10"/>
      <c r="C904" s="10"/>
      <c r="D904" s="10"/>
      <c r="E904" s="10"/>
      <c r="F904" s="10"/>
      <c r="G904" s="10"/>
      <c r="H904" s="10"/>
      <c r="I904" s="10"/>
      <c r="J904" s="10"/>
      <c r="K904" s="10"/>
    </row>
    <row r="905" spans="1:13" hidden="1" x14ac:dyDescent="0.25">
      <c r="A905" s="1">
        <f>A901</f>
        <v>0</v>
      </c>
    </row>
    <row r="906" spans="1:13" hidden="1" x14ac:dyDescent="0.25">
      <c r="A906" s="1">
        <f>A907</f>
        <v>0</v>
      </c>
    </row>
    <row r="907" spans="1:13" hidden="1" x14ac:dyDescent="0.25">
      <c r="A907" s="1">
        <f>A882*IF(COUNT([1]summary!$I$71:$I$80)=0,IF([1]summary!$G$20="všetky predmety spolu",0,1),IF([1]summary!$E$58="cenové ponuky komplexne",0,1))</f>
        <v>0</v>
      </c>
      <c r="C907" s="97" t="s">
        <v>31</v>
      </c>
      <c r="D907" s="98"/>
    </row>
    <row r="908" spans="1:13" s="99" customFormat="1" hidden="1" x14ac:dyDescent="0.25">
      <c r="A908" s="1">
        <f>A907</f>
        <v>0</v>
      </c>
      <c r="C908" s="97"/>
    </row>
    <row r="909" spans="1:13" s="99" customFormat="1" ht="15" hidden="1" customHeight="1" x14ac:dyDescent="0.25">
      <c r="A909" s="1">
        <f>A907</f>
        <v>0</v>
      </c>
      <c r="C909" s="97" t="s">
        <v>32</v>
      </c>
      <c r="D909" s="98"/>
      <c r="G909" s="100"/>
      <c r="H909" s="100"/>
      <c r="I909" s="100"/>
      <c r="J909" s="100"/>
      <c r="K909" s="100"/>
    </row>
    <row r="910" spans="1:13" s="99" customFormat="1" hidden="1" x14ac:dyDescent="0.25">
      <c r="A910" s="1">
        <f>A907</f>
        <v>0</v>
      </c>
      <c r="F910" s="101"/>
      <c r="G910" s="102" t="str">
        <f>"podpis a pečiatka "&amp;IF(COUNT([1]summary!$I$71:$I$80)=0,"navrhovateľa","dodávateľa")</f>
        <v>podpis a pečiatka dodávateľa</v>
      </c>
      <c r="H910" s="102"/>
      <c r="I910" s="102"/>
      <c r="J910" s="102"/>
      <c r="K910" s="102"/>
    </row>
    <row r="911" spans="1:13" s="99" customFormat="1" hidden="1" x14ac:dyDescent="0.25">
      <c r="A911" s="1">
        <f>A907</f>
        <v>0</v>
      </c>
      <c r="F911" s="101"/>
      <c r="G911" s="103"/>
      <c r="H911" s="103"/>
      <c r="I911" s="103"/>
      <c r="J911" s="103"/>
      <c r="K911" s="103"/>
    </row>
    <row r="912" spans="1:13" ht="15" hidden="1" customHeight="1" x14ac:dyDescent="0.25">
      <c r="A912" s="1">
        <f>A907*IF(COUNT([1]summary!$I$71:$I$80)=0,1,0)</f>
        <v>0</v>
      </c>
      <c r="B912" s="104" t="s">
        <v>33</v>
      </c>
      <c r="C912" s="104"/>
      <c r="D912" s="104"/>
      <c r="E912" s="104"/>
      <c r="F912" s="104"/>
      <c r="G912" s="104"/>
      <c r="H912" s="104"/>
      <c r="I912" s="104"/>
      <c r="J912" s="104"/>
      <c r="K912" s="104"/>
      <c r="L912" s="105"/>
    </row>
    <row r="913" spans="1:13" hidden="1" x14ac:dyDescent="0.25">
      <c r="A913" s="1">
        <f>A912</f>
        <v>0</v>
      </c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5"/>
    </row>
    <row r="914" spans="1:13" ht="15" hidden="1" customHeight="1" x14ac:dyDescent="0.25">
      <c r="A914" s="1">
        <f>A907*IF(A912=1,0,1)</f>
        <v>0</v>
      </c>
      <c r="B914" s="104" t="s">
        <v>34</v>
      </c>
      <c r="C914" s="104"/>
      <c r="D914" s="104"/>
      <c r="E914" s="104"/>
      <c r="F914" s="104"/>
      <c r="G914" s="104"/>
      <c r="H914" s="104"/>
      <c r="I914" s="104"/>
      <c r="J914" s="104"/>
      <c r="K914" s="104"/>
      <c r="L914" s="105"/>
    </row>
    <row r="915" spans="1:13" hidden="1" x14ac:dyDescent="0.25">
      <c r="A915" s="1">
        <f>A914</f>
        <v>0</v>
      </c>
      <c r="B915" s="104"/>
      <c r="C915" s="104"/>
      <c r="D915" s="104"/>
      <c r="E915" s="104"/>
      <c r="F915" s="104"/>
      <c r="G915" s="104"/>
      <c r="H915" s="104"/>
      <c r="I915" s="104"/>
      <c r="J915" s="104"/>
      <c r="K915" s="104"/>
      <c r="L915" s="105"/>
    </row>
    <row r="916" spans="1:13" s="1" customFormat="1" ht="21" hidden="1" x14ac:dyDescent="0.25">
      <c r="A916" s="1">
        <f>A939*A907</f>
        <v>0</v>
      </c>
      <c r="B916" s="3"/>
      <c r="C916" s="4"/>
      <c r="D916" s="4"/>
      <c r="E916" s="4"/>
      <c r="F916" s="4"/>
      <c r="G916" s="4"/>
      <c r="H916" s="4"/>
      <c r="I916" s="4"/>
      <c r="J916" s="5" t="str">
        <f>IF(COUNT([1]summary!$I$71:$I$80)=0,'[1]Výzva na prieskum trhu'!$C$135,'[1]Výzva na predloženie CP'!$B$332)</f>
        <v xml:space="preserve">Príloha č. 2: </v>
      </c>
      <c r="K916" s="5"/>
    </row>
    <row r="917" spans="1:13" s="1" customFormat="1" ht="23.25" hidden="1" x14ac:dyDescent="0.25">
      <c r="A917" s="1">
        <f>A939*A907</f>
        <v>0</v>
      </c>
      <c r="B917" s="6" t="str">
        <f>IF(COUNT([1]summary!$I$71:$I$80)=0,'[1]Výzva na prieskum trhu'!$B$2,'[1]Výzva na predloženie CP'!$B$2)</f>
        <v>Výzva na predloženie cenovej ponuky</v>
      </c>
      <c r="C917" s="6"/>
      <c r="D917" s="6"/>
      <c r="E917" s="6"/>
      <c r="F917" s="6"/>
      <c r="G917" s="6"/>
      <c r="H917" s="6"/>
      <c r="I917" s="6"/>
      <c r="J917" s="6"/>
      <c r="K917" s="6"/>
      <c r="M917" s="7"/>
    </row>
    <row r="918" spans="1:13" s="1" customFormat="1" hidden="1" x14ac:dyDescent="0.25">
      <c r="A918" s="1">
        <f>A939*A907</f>
        <v>0</v>
      </c>
      <c r="B918" s="8"/>
      <c r="C918" s="8"/>
      <c r="D918" s="8"/>
      <c r="E918" s="8"/>
      <c r="F918" s="8"/>
      <c r="G918" s="8"/>
      <c r="H918" s="8"/>
      <c r="I918" s="8"/>
      <c r="J918" s="8"/>
      <c r="K918" s="8"/>
      <c r="M918" s="7"/>
    </row>
    <row r="919" spans="1:13" s="1" customFormat="1" ht="23.25" hidden="1" x14ac:dyDescent="0.25">
      <c r="A919" s="1">
        <f>A939*A907</f>
        <v>0</v>
      </c>
      <c r="B919" s="6" t="str">
        <f>IF(COUNT([1]summary!$I$71:$I$80)=0,'[1]Výzva na prieskum trhu'!$E$135,'[1]Výzva na predloženie CP'!$E$332)</f>
        <v>Návrh na plnenie kritérií</v>
      </c>
      <c r="C919" s="6"/>
      <c r="D919" s="6"/>
      <c r="E919" s="6"/>
      <c r="F919" s="6"/>
      <c r="G919" s="6"/>
      <c r="H919" s="6"/>
      <c r="I919" s="6"/>
      <c r="J919" s="6"/>
      <c r="K919" s="6"/>
      <c r="M919" s="7"/>
    </row>
    <row r="920" spans="1:13" hidden="1" x14ac:dyDescent="0.25">
      <c r="A920" s="1">
        <f>A939*A907</f>
        <v>0</v>
      </c>
    </row>
    <row r="921" spans="1:13" ht="15" hidden="1" customHeight="1" x14ac:dyDescent="0.25">
      <c r="A921" s="1">
        <f>A939*A907</f>
        <v>0</v>
      </c>
      <c r="B921" s="10" t="s">
        <v>1</v>
      </c>
      <c r="C921" s="10"/>
      <c r="D921" s="10"/>
      <c r="E921" s="10"/>
      <c r="F921" s="10"/>
      <c r="G921" s="10"/>
      <c r="H921" s="10"/>
      <c r="I921" s="10"/>
      <c r="J921" s="10"/>
      <c r="K921" s="10"/>
    </row>
    <row r="922" spans="1:13" hidden="1" x14ac:dyDescent="0.25">
      <c r="A922" s="1">
        <f>A939*A907</f>
        <v>0</v>
      </c>
      <c r="B922" s="10"/>
      <c r="C922" s="10"/>
      <c r="D922" s="10"/>
      <c r="E922" s="10"/>
      <c r="F922" s="10"/>
      <c r="G922" s="10"/>
      <c r="H922" s="10"/>
      <c r="I922" s="10"/>
      <c r="J922" s="10"/>
      <c r="K922" s="10"/>
    </row>
    <row r="923" spans="1:13" hidden="1" x14ac:dyDescent="0.25">
      <c r="A923" s="1">
        <f>A939*A907</f>
        <v>0</v>
      </c>
      <c r="B923" s="10"/>
      <c r="C923" s="10"/>
      <c r="D923" s="10"/>
      <c r="E923" s="10"/>
      <c r="F923" s="10"/>
      <c r="G923" s="10"/>
      <c r="H923" s="10"/>
      <c r="I923" s="10"/>
      <c r="J923" s="10"/>
      <c r="K923" s="10"/>
    </row>
    <row r="924" spans="1:13" hidden="1" x14ac:dyDescent="0.25">
      <c r="A924" s="1">
        <f>A939*A907</f>
        <v>0</v>
      </c>
    </row>
    <row r="925" spans="1:13" s="1" customFormat="1" ht="19.5" hidden="1" customHeight="1" thickBot="1" x14ac:dyDescent="0.3">
      <c r="A925" s="1">
        <f>A939*A907</f>
        <v>0</v>
      </c>
      <c r="C925" s="11" t="str">
        <f>"Identifikačné údaje "&amp;IF(OR([1]summary!$K$41="",[1]summary!$K$41&gt;=[1]summary!$K$39),"navrhovateľa:","dodávateľa:")</f>
        <v>Identifikačné údaje navrhovateľa:</v>
      </c>
      <c r="D925" s="12"/>
      <c r="E925" s="12"/>
      <c r="F925" s="12"/>
      <c r="G925" s="13"/>
    </row>
    <row r="926" spans="1:13" s="1" customFormat="1" ht="19.5" hidden="1" customHeight="1" x14ac:dyDescent="0.25">
      <c r="A926" s="1">
        <f>A939*A907</f>
        <v>0</v>
      </c>
      <c r="C926" s="14" t="s">
        <v>2</v>
      </c>
      <c r="D926" s="15"/>
      <c r="E926" s="16"/>
      <c r="F926" s="17"/>
      <c r="G926" s="18"/>
    </row>
    <row r="927" spans="1:13" s="1" customFormat="1" ht="39" hidden="1" customHeight="1" x14ac:dyDescent="0.25">
      <c r="A927" s="1">
        <f>A939*A907</f>
        <v>0</v>
      </c>
      <c r="C927" s="19" t="s">
        <v>3</v>
      </c>
      <c r="D927" s="20"/>
      <c r="E927" s="21"/>
      <c r="F927" s="22"/>
      <c r="G927" s="23"/>
    </row>
    <row r="928" spans="1:13" s="1" customFormat="1" ht="19.5" hidden="1" customHeight="1" x14ac:dyDescent="0.25">
      <c r="A928" s="1">
        <f>A939*A907</f>
        <v>0</v>
      </c>
      <c r="C928" s="24" t="s">
        <v>4</v>
      </c>
      <c r="D928" s="25"/>
      <c r="E928" s="21"/>
      <c r="F928" s="22"/>
      <c r="G928" s="23"/>
    </row>
    <row r="929" spans="1:13" s="1" customFormat="1" ht="19.5" hidden="1" customHeight="1" x14ac:dyDescent="0.25">
      <c r="A929" s="1">
        <f>A939*A907</f>
        <v>0</v>
      </c>
      <c r="C929" s="24" t="s">
        <v>5</v>
      </c>
      <c r="D929" s="25"/>
      <c r="E929" s="21"/>
      <c r="F929" s="22"/>
      <c r="G929" s="23"/>
    </row>
    <row r="930" spans="1:13" s="1" customFormat="1" ht="30" hidden="1" customHeight="1" x14ac:dyDescent="0.25">
      <c r="A930" s="1">
        <f>A939</f>
        <v>0</v>
      </c>
      <c r="C930" s="26" t="s">
        <v>6</v>
      </c>
      <c r="D930" s="27"/>
      <c r="E930" s="21"/>
      <c r="F930" s="22"/>
      <c r="G930" s="23"/>
      <c r="M930" s="7"/>
    </row>
    <row r="931" spans="1:13" s="1" customFormat="1" ht="19.5" hidden="1" customHeight="1" x14ac:dyDescent="0.25">
      <c r="A931" s="1">
        <f>A939*A907</f>
        <v>0</v>
      </c>
      <c r="C931" s="24" t="s">
        <v>7</v>
      </c>
      <c r="D931" s="25"/>
      <c r="E931" s="21"/>
      <c r="F931" s="22"/>
      <c r="G931" s="23"/>
    </row>
    <row r="932" spans="1:13" s="1" customFormat="1" ht="19.5" hidden="1" customHeight="1" x14ac:dyDescent="0.25">
      <c r="A932" s="1">
        <f>A939*A907</f>
        <v>0</v>
      </c>
      <c r="C932" s="24" t="s">
        <v>8</v>
      </c>
      <c r="D932" s="25"/>
      <c r="E932" s="21"/>
      <c r="F932" s="22"/>
      <c r="G932" s="23"/>
    </row>
    <row r="933" spans="1:13" s="1" customFormat="1" ht="19.5" hidden="1" customHeight="1" x14ac:dyDescent="0.25">
      <c r="A933" s="1">
        <f>A939*A907</f>
        <v>0</v>
      </c>
      <c r="C933" s="24" t="s">
        <v>9</v>
      </c>
      <c r="D933" s="25"/>
      <c r="E933" s="21"/>
      <c r="F933" s="22"/>
      <c r="G933" s="23"/>
    </row>
    <row r="934" spans="1:13" s="1" customFormat="1" ht="19.5" hidden="1" customHeight="1" x14ac:dyDescent="0.25">
      <c r="A934" s="1">
        <f>A939*A907</f>
        <v>0</v>
      </c>
      <c r="C934" s="24" t="s">
        <v>10</v>
      </c>
      <c r="D934" s="25"/>
      <c r="E934" s="21"/>
      <c r="F934" s="22"/>
      <c r="G934" s="23"/>
    </row>
    <row r="935" spans="1:13" s="1" customFormat="1" ht="19.5" hidden="1" customHeight="1" x14ac:dyDescent="0.25">
      <c r="A935" s="1">
        <f>A939*A907</f>
        <v>0</v>
      </c>
      <c r="C935" s="24" t="s">
        <v>11</v>
      </c>
      <c r="D935" s="25"/>
      <c r="E935" s="21"/>
      <c r="F935" s="22"/>
      <c r="G935" s="23"/>
    </row>
    <row r="936" spans="1:13" s="1" customFormat="1" ht="19.5" hidden="1" customHeight="1" thickBot="1" x14ac:dyDescent="0.3">
      <c r="A936" s="1">
        <f>A939*A907</f>
        <v>0</v>
      </c>
      <c r="C936" s="28" t="s">
        <v>12</v>
      </c>
      <c r="D936" s="29"/>
      <c r="E936" s="30"/>
      <c r="F936" s="31"/>
      <c r="G936" s="32"/>
    </row>
    <row r="937" spans="1:13" hidden="1" x14ac:dyDescent="0.25">
      <c r="A937" s="1">
        <f>A939*A907</f>
        <v>0</v>
      </c>
    </row>
    <row r="938" spans="1:13" hidden="1" x14ac:dyDescent="0.25">
      <c r="A938" s="1">
        <f>A939*A907</f>
        <v>0</v>
      </c>
    </row>
    <row r="939" spans="1:13" hidden="1" x14ac:dyDescent="0.25">
      <c r="A939">
        <f>IF(D939&lt;&gt;"",1,0)</f>
        <v>0</v>
      </c>
      <c r="B939" s="33" t="s">
        <v>35</v>
      </c>
      <c r="C939" s="33"/>
      <c r="D939" s="106" t="str">
        <f>IF([1]summary!$B$53&lt;&gt;"",[1]summary!$B$53,"")</f>
        <v/>
      </c>
      <c r="E939" s="106"/>
      <c r="F939" s="106"/>
      <c r="G939" s="106"/>
      <c r="H939" s="106"/>
      <c r="I939" s="106"/>
      <c r="J939" s="106"/>
      <c r="K939" s="35"/>
    </row>
    <row r="940" spans="1:13" hidden="1" x14ac:dyDescent="0.25">
      <c r="A940" s="1">
        <f>A939</f>
        <v>0</v>
      </c>
    </row>
    <row r="941" spans="1:13" ht="54.95" hidden="1" customHeight="1" thickBot="1" x14ac:dyDescent="0.3">
      <c r="A941" s="1">
        <f>A939</f>
        <v>0</v>
      </c>
      <c r="B941" s="107" t="s">
        <v>15</v>
      </c>
      <c r="C941" s="108"/>
      <c r="D941" s="109"/>
      <c r="E941" s="110" t="s">
        <v>36</v>
      </c>
      <c r="F941" s="111"/>
      <c r="G941" s="40" t="s">
        <v>37</v>
      </c>
      <c r="H941" s="39" t="s">
        <v>16</v>
      </c>
      <c r="I941" s="40" t="s">
        <v>17</v>
      </c>
      <c r="J941" s="112" t="s">
        <v>18</v>
      </c>
      <c r="K941" s="112" t="s">
        <v>19</v>
      </c>
    </row>
    <row r="942" spans="1:13" ht="25.5" hidden="1" customHeight="1" x14ac:dyDescent="0.25">
      <c r="A942" s="1">
        <f>A939</f>
        <v>0</v>
      </c>
      <c r="B942" s="42" t="s">
        <v>38</v>
      </c>
      <c r="C942" s="63"/>
      <c r="D942" s="64"/>
      <c r="E942" s="65"/>
      <c r="F942" s="66"/>
      <c r="G942" s="67" t="s">
        <v>39</v>
      </c>
      <c r="H942" s="45"/>
      <c r="I942" s="46"/>
      <c r="J942" s="47" t="str">
        <f t="shared" ref="J942:J949" si="16">IF(AND(H942&lt;&gt;"",I942&lt;&gt;""),H942*I942,"")</f>
        <v/>
      </c>
      <c r="K942" s="48" t="str">
        <f>IF(J942&lt;&gt;"",J942*IF(E930="platiteľ DPH",1.2,1),"")</f>
        <v/>
      </c>
    </row>
    <row r="943" spans="1:13" ht="25.5" hidden="1" customHeight="1" x14ac:dyDescent="0.25">
      <c r="A943" s="1">
        <f>A939</f>
        <v>0</v>
      </c>
      <c r="B943" s="49"/>
      <c r="C943" s="68"/>
      <c r="D943" s="69"/>
      <c r="E943" s="70"/>
      <c r="F943" s="71"/>
      <c r="G943" s="72" t="s">
        <v>39</v>
      </c>
      <c r="H943" s="52"/>
      <c r="I943" s="53"/>
      <c r="J943" s="54" t="str">
        <f t="shared" si="16"/>
        <v/>
      </c>
      <c r="K943" s="55" t="str">
        <f>IF(J943&lt;&gt;"",J943*IF(E930="platiteľ DPH",1.2,1),"")</f>
        <v/>
      </c>
    </row>
    <row r="944" spans="1:13" ht="25.5" hidden="1" customHeight="1" thickBot="1" x14ac:dyDescent="0.3">
      <c r="A944" s="1">
        <f>A939</f>
        <v>0</v>
      </c>
      <c r="B944" s="56"/>
      <c r="C944" s="73"/>
      <c r="D944" s="74"/>
      <c r="E944" s="75"/>
      <c r="F944" s="76"/>
      <c r="G944" s="77" t="s">
        <v>39</v>
      </c>
      <c r="H944" s="59"/>
      <c r="I944" s="60"/>
      <c r="J944" s="61" t="str">
        <f t="shared" si="16"/>
        <v/>
      </c>
      <c r="K944" s="62" t="str">
        <f>IF(J944&lt;&gt;"",J944*IF(E930="platiteľ DPH",1.2,1),"")</f>
        <v/>
      </c>
    </row>
    <row r="945" spans="1:13" ht="25.5" hidden="1" customHeight="1" x14ac:dyDescent="0.25">
      <c r="A945" s="1">
        <f>A939</f>
        <v>0</v>
      </c>
      <c r="B945" s="42" t="s">
        <v>20</v>
      </c>
      <c r="C945" s="63"/>
      <c r="D945" s="64"/>
      <c r="E945" s="65"/>
      <c r="F945" s="66"/>
      <c r="G945" s="67" t="s">
        <v>39</v>
      </c>
      <c r="H945" s="45"/>
      <c r="I945" s="46"/>
      <c r="J945" s="47" t="str">
        <f t="shared" si="16"/>
        <v/>
      </c>
      <c r="K945" s="48" t="str">
        <f>IF(J945&lt;&gt;"",J945*IF(E930="platiteľ DPH",1.2,1),"")</f>
        <v/>
      </c>
    </row>
    <row r="946" spans="1:13" ht="25.5" hidden="1" customHeight="1" x14ac:dyDescent="0.25">
      <c r="A946" s="1">
        <f>A939</f>
        <v>0</v>
      </c>
      <c r="B946" s="49"/>
      <c r="C946" s="68"/>
      <c r="D946" s="69"/>
      <c r="E946" s="70"/>
      <c r="F946" s="71"/>
      <c r="G946" s="72" t="s">
        <v>39</v>
      </c>
      <c r="H946" s="52"/>
      <c r="I946" s="53"/>
      <c r="J946" s="54" t="str">
        <f t="shared" si="16"/>
        <v/>
      </c>
      <c r="K946" s="55" t="str">
        <f>IF(J946&lt;&gt;"",J946*IF(E930="platiteľ DPH",1.2,1),"")</f>
        <v/>
      </c>
    </row>
    <row r="947" spans="1:13" ht="25.5" hidden="1" customHeight="1" thickBot="1" x14ac:dyDescent="0.3">
      <c r="A947" s="1">
        <f>A939</f>
        <v>0</v>
      </c>
      <c r="B947" s="56"/>
      <c r="C947" s="73"/>
      <c r="D947" s="74"/>
      <c r="E947" s="75"/>
      <c r="F947" s="76"/>
      <c r="G947" s="77" t="s">
        <v>39</v>
      </c>
      <c r="H947" s="59"/>
      <c r="I947" s="60"/>
      <c r="J947" s="61" t="str">
        <f t="shared" si="16"/>
        <v/>
      </c>
      <c r="K947" s="62" t="str">
        <f>IF(J947&lt;&gt;"",J947*IF(E930="platiteľ DPH",1.2,1),"")</f>
        <v/>
      </c>
    </row>
    <row r="948" spans="1:13" ht="25.5" hidden="1" customHeight="1" x14ac:dyDescent="0.25">
      <c r="A948" s="1">
        <f>A939</f>
        <v>0</v>
      </c>
      <c r="B948" s="42" t="s">
        <v>21</v>
      </c>
      <c r="C948" s="63"/>
      <c r="D948" s="64" t="s">
        <v>22</v>
      </c>
      <c r="E948" s="78" t="s">
        <v>23</v>
      </c>
      <c r="F948" s="79"/>
      <c r="G948" s="67" t="s">
        <v>23</v>
      </c>
      <c r="H948" s="45"/>
      <c r="I948" s="46">
        <v>1</v>
      </c>
      <c r="J948" s="80" t="str">
        <f t="shared" si="16"/>
        <v/>
      </c>
      <c r="K948" s="81" t="str">
        <f>IF(J948&lt;&gt;"",J948*IF(E930="platiteľ DPH",1.2,1),"")</f>
        <v/>
      </c>
    </row>
    <row r="949" spans="1:13" ht="25.5" hidden="1" customHeight="1" thickBot="1" x14ac:dyDescent="0.3">
      <c r="A949" s="1">
        <f>A939</f>
        <v>0</v>
      </c>
      <c r="B949" s="56"/>
      <c r="C949" s="73"/>
      <c r="D949" s="74" t="s">
        <v>24</v>
      </c>
      <c r="E949" s="82" t="s">
        <v>23</v>
      </c>
      <c r="F949" s="83"/>
      <c r="G949" s="77" t="s">
        <v>23</v>
      </c>
      <c r="H949" s="59"/>
      <c r="I949" s="60">
        <v>1</v>
      </c>
      <c r="J949" s="61" t="str">
        <f t="shared" si="16"/>
        <v/>
      </c>
      <c r="K949" s="62" t="str">
        <f>IF(J949&lt;&gt;"",J949*IF(E930="platiteľ DPH",1.2,1),"")</f>
        <v/>
      </c>
    </row>
    <row r="950" spans="1:13" ht="25.5" hidden="1" customHeight="1" thickBot="1" x14ac:dyDescent="0.3">
      <c r="A950" s="1">
        <f>A939</f>
        <v>0</v>
      </c>
      <c r="B950" s="84"/>
      <c r="C950" s="85"/>
      <c r="D950" s="85"/>
      <c r="E950" s="85"/>
      <c r="F950" s="85"/>
      <c r="G950" s="85"/>
      <c r="H950" s="86"/>
      <c r="I950" s="86" t="s">
        <v>40</v>
      </c>
      <c r="J950" s="88" t="str">
        <f>IF(SUM(J942:J949)&gt;0,SUM(J942:J949),"")</f>
        <v/>
      </c>
      <c r="K950" s="88" t="str">
        <f>IF(SUM(K942:K949)&gt;0,SUM(K942:K949),"")</f>
        <v/>
      </c>
    </row>
    <row r="951" spans="1:13" hidden="1" x14ac:dyDescent="0.25">
      <c r="A951" s="1">
        <f>A939</f>
        <v>0</v>
      </c>
      <c r="B951" s="89" t="s">
        <v>26</v>
      </c>
    </row>
    <row r="952" spans="1:13" hidden="1" x14ac:dyDescent="0.25">
      <c r="A952" s="1">
        <f>A939</f>
        <v>0</v>
      </c>
    </row>
    <row r="953" spans="1:13" hidden="1" x14ac:dyDescent="0.25">
      <c r="A953" s="1">
        <f>A939</f>
        <v>0</v>
      </c>
    </row>
    <row r="954" spans="1:13" hidden="1" x14ac:dyDescent="0.25">
      <c r="A954" s="1">
        <f>A939*IF(COUNT([1]summary!$I$71:$I$80)=0,1,0)</f>
        <v>0</v>
      </c>
      <c r="C954" s="90" t="s">
        <v>27</v>
      </c>
      <c r="D954" s="91"/>
      <c r="E954" s="91"/>
      <c r="F954" s="91"/>
      <c r="G954" s="91"/>
      <c r="H954" s="91"/>
      <c r="I954" s="91"/>
      <c r="J954" s="92"/>
    </row>
    <row r="955" spans="1:13" hidden="1" x14ac:dyDescent="0.25">
      <c r="A955" s="1">
        <f>A954</f>
        <v>0</v>
      </c>
      <c r="C955" s="93"/>
      <c r="D955" s="94"/>
      <c r="E955" s="94"/>
      <c r="F955" s="94"/>
      <c r="G955" s="94"/>
      <c r="H955" s="94"/>
      <c r="I955" s="94"/>
      <c r="J955" s="95"/>
    </row>
    <row r="956" spans="1:13" hidden="1" x14ac:dyDescent="0.25">
      <c r="A956" s="1">
        <f>A954</f>
        <v>0</v>
      </c>
    </row>
    <row r="957" spans="1:13" hidden="1" x14ac:dyDescent="0.25">
      <c r="A957" s="1">
        <f>A954</f>
        <v>0</v>
      </c>
    </row>
    <row r="958" spans="1:13" hidden="1" x14ac:dyDescent="0.25">
      <c r="A958" s="1">
        <f>A939*IF([1]summary!$F$12='Príloha č. 2'!M958,1,0)</f>
        <v>0</v>
      </c>
      <c r="B958" s="96" t="s">
        <v>41</v>
      </c>
      <c r="C958" s="96"/>
      <c r="D958" s="96"/>
      <c r="E958" s="96"/>
      <c r="F958" s="96"/>
      <c r="G958" s="96"/>
      <c r="H958" s="96"/>
      <c r="I958" s="96"/>
      <c r="J958" s="96"/>
      <c r="K958" s="96"/>
      <c r="M958" s="7" t="s">
        <v>29</v>
      </c>
    </row>
    <row r="959" spans="1:13" hidden="1" x14ac:dyDescent="0.25">
      <c r="A959" s="1">
        <f>A958</f>
        <v>0</v>
      </c>
    </row>
    <row r="960" spans="1:13" ht="15" hidden="1" customHeight="1" x14ac:dyDescent="0.25">
      <c r="A960" s="1">
        <f>A958</f>
        <v>0</v>
      </c>
      <c r="B960" s="10" t="s">
        <v>42</v>
      </c>
      <c r="C960" s="10"/>
      <c r="D960" s="10"/>
      <c r="E960" s="10"/>
      <c r="F960" s="10"/>
      <c r="G960" s="10"/>
      <c r="H960" s="10"/>
      <c r="I960" s="10"/>
      <c r="J960" s="10"/>
      <c r="K960" s="10"/>
    </row>
    <row r="961" spans="1:13" hidden="1" x14ac:dyDescent="0.25">
      <c r="A961" s="1">
        <f>A958</f>
        <v>0</v>
      </c>
      <c r="B961" s="10"/>
      <c r="C961" s="10"/>
      <c r="D961" s="10"/>
      <c r="E961" s="10"/>
      <c r="F961" s="10"/>
      <c r="G961" s="10"/>
      <c r="H961" s="10"/>
      <c r="I961" s="10"/>
      <c r="J961" s="10"/>
      <c r="K961" s="10"/>
    </row>
    <row r="962" spans="1:13" hidden="1" x14ac:dyDescent="0.25">
      <c r="A962" s="1">
        <f>A958</f>
        <v>0</v>
      </c>
    </row>
    <row r="963" spans="1:13" hidden="1" x14ac:dyDescent="0.25">
      <c r="A963" s="1">
        <f>A964</f>
        <v>0</v>
      </c>
    </row>
    <row r="964" spans="1:13" hidden="1" x14ac:dyDescent="0.25">
      <c r="A964" s="1">
        <f>A939*IF(COUNT([1]summary!$I$71:$I$80)=0,IF([1]summary!$G$20="všetky predmety spolu",0,1),IF([1]summary!$E$58="cenové ponuky komplexne",0,1))</f>
        <v>0</v>
      </c>
      <c r="C964" s="97" t="s">
        <v>31</v>
      </c>
      <c r="D964" s="98"/>
    </row>
    <row r="965" spans="1:13" s="99" customFormat="1" hidden="1" x14ac:dyDescent="0.25">
      <c r="A965" s="1">
        <f>A964</f>
        <v>0</v>
      </c>
      <c r="C965" s="97"/>
    </row>
    <row r="966" spans="1:13" s="99" customFormat="1" ht="15" hidden="1" customHeight="1" x14ac:dyDescent="0.25">
      <c r="A966" s="1">
        <f>A964</f>
        <v>0</v>
      </c>
      <c r="C966" s="97" t="s">
        <v>32</v>
      </c>
      <c r="D966" s="98"/>
      <c r="G966" s="100"/>
      <c r="H966" s="100"/>
      <c r="I966" s="100"/>
      <c r="J966" s="100"/>
      <c r="K966" s="100"/>
    </row>
    <row r="967" spans="1:13" s="99" customFormat="1" hidden="1" x14ac:dyDescent="0.25">
      <c r="A967" s="1">
        <f>A964</f>
        <v>0</v>
      </c>
      <c r="F967" s="101"/>
      <c r="G967" s="102" t="str">
        <f>"podpis a pečiatka "&amp;IF(COUNT([1]summary!$I$71:$I$80)=0,"navrhovateľa","dodávateľa")</f>
        <v>podpis a pečiatka dodávateľa</v>
      </c>
      <c r="H967" s="102"/>
      <c r="I967" s="102"/>
      <c r="J967" s="102"/>
      <c r="K967" s="102"/>
    </row>
    <row r="968" spans="1:13" s="99" customFormat="1" hidden="1" x14ac:dyDescent="0.25">
      <c r="A968" s="1">
        <f>A964</f>
        <v>0</v>
      </c>
      <c r="F968" s="101"/>
      <c r="G968" s="103"/>
      <c r="H968" s="103"/>
      <c r="I968" s="103"/>
      <c r="J968" s="103"/>
      <c r="K968" s="103"/>
    </row>
    <row r="969" spans="1:13" ht="15" hidden="1" customHeight="1" x14ac:dyDescent="0.25">
      <c r="A969" s="1">
        <f>A964*IF(COUNT([1]summary!$I$71:$I$80)=0,1,0)</f>
        <v>0</v>
      </c>
      <c r="B969" s="104" t="s">
        <v>33</v>
      </c>
      <c r="C969" s="104"/>
      <c r="D969" s="104"/>
      <c r="E969" s="104"/>
      <c r="F969" s="104"/>
      <c r="G969" s="104"/>
      <c r="H969" s="104"/>
      <c r="I969" s="104"/>
      <c r="J969" s="104"/>
      <c r="K969" s="104"/>
      <c r="L969" s="105"/>
    </row>
    <row r="970" spans="1:13" hidden="1" x14ac:dyDescent="0.25">
      <c r="A970" s="1">
        <f>A969</f>
        <v>0</v>
      </c>
      <c r="B970" s="104"/>
      <c r="C970" s="104"/>
      <c r="D970" s="104"/>
      <c r="E970" s="104"/>
      <c r="F970" s="104"/>
      <c r="G970" s="104"/>
      <c r="H970" s="104"/>
      <c r="I970" s="104"/>
      <c r="J970" s="104"/>
      <c r="K970" s="104"/>
      <c r="L970" s="105"/>
    </row>
    <row r="971" spans="1:13" ht="15" hidden="1" customHeight="1" x14ac:dyDescent="0.25">
      <c r="A971" s="1">
        <f>A964*IF(A969=1,0,1)</f>
        <v>0</v>
      </c>
      <c r="B971" s="104" t="s">
        <v>34</v>
      </c>
      <c r="C971" s="104"/>
      <c r="D971" s="104"/>
      <c r="E971" s="104"/>
      <c r="F971" s="104"/>
      <c r="G971" s="104"/>
      <c r="H971" s="104"/>
      <c r="I971" s="104"/>
      <c r="J971" s="104"/>
      <c r="K971" s="104"/>
      <c r="L971" s="105"/>
    </row>
    <row r="972" spans="1:13" hidden="1" x14ac:dyDescent="0.25">
      <c r="A972" s="1">
        <f>A971</f>
        <v>0</v>
      </c>
      <c r="B972" s="104"/>
      <c r="C972" s="104"/>
      <c r="D972" s="104"/>
      <c r="E972" s="104"/>
      <c r="F972" s="104"/>
      <c r="G972" s="104"/>
      <c r="H972" s="104"/>
      <c r="I972" s="104"/>
      <c r="J972" s="104"/>
      <c r="K972" s="104"/>
      <c r="L972" s="105"/>
    </row>
    <row r="973" spans="1:13" s="1" customFormat="1" ht="21" hidden="1" x14ac:dyDescent="0.25">
      <c r="A973" s="1">
        <f>A996*A964</f>
        <v>0</v>
      </c>
      <c r="B973" s="3"/>
      <c r="C973" s="4"/>
      <c r="D973" s="4"/>
      <c r="E973" s="4"/>
      <c r="F973" s="4"/>
      <c r="G973" s="4"/>
      <c r="H973" s="4"/>
      <c r="I973" s="4"/>
      <c r="J973" s="5" t="str">
        <f>IF(COUNT([1]summary!$I$71:$I$80)=0,'[1]Výzva na prieskum trhu'!$C$135,'[1]Výzva na predloženie CP'!$B$332)</f>
        <v xml:space="preserve">Príloha č. 2: </v>
      </c>
      <c r="K973" s="5"/>
    </row>
    <row r="974" spans="1:13" s="1" customFormat="1" ht="23.25" hidden="1" customHeight="1" x14ac:dyDescent="0.25">
      <c r="A974" s="1">
        <f>A996*A964</f>
        <v>0</v>
      </c>
      <c r="B974" s="6" t="str">
        <f>IF(COUNT([1]summary!$I$71:$I$80)=0,'[1]Výzva na prieskum trhu'!$B$2,'[1]Výzva na predloženie CP'!$B$2)</f>
        <v>Výzva na predloženie cenovej ponuky</v>
      </c>
      <c r="C974" s="6"/>
      <c r="D974" s="6"/>
      <c r="E974" s="6"/>
      <c r="F974" s="6"/>
      <c r="G974" s="6"/>
      <c r="H974" s="6"/>
      <c r="I974" s="6"/>
      <c r="J974" s="6"/>
      <c r="K974" s="6"/>
      <c r="M974" s="7"/>
    </row>
    <row r="975" spans="1:13" s="1" customFormat="1" hidden="1" x14ac:dyDescent="0.25">
      <c r="A975" s="1">
        <f>A996*A964</f>
        <v>0</v>
      </c>
      <c r="B975" s="8"/>
      <c r="C975" s="8"/>
      <c r="D975" s="8"/>
      <c r="E975" s="8"/>
      <c r="F975" s="8"/>
      <c r="G975" s="8"/>
      <c r="H975" s="8"/>
      <c r="I975" s="8"/>
      <c r="J975" s="8"/>
      <c r="K975" s="8"/>
      <c r="M975" s="7"/>
    </row>
    <row r="976" spans="1:13" s="1" customFormat="1" ht="23.25" hidden="1" customHeight="1" x14ac:dyDescent="0.25">
      <c r="A976" s="1">
        <f>A996*A964</f>
        <v>0</v>
      </c>
      <c r="B976" s="6" t="str">
        <f>IF(COUNT([1]summary!$I$71:$I$80)=0,'[1]Výzva na prieskum trhu'!$E$135,'[1]Výzva na predloženie CP'!$E$332)</f>
        <v>Návrh na plnenie kritérií</v>
      </c>
      <c r="C976" s="6"/>
      <c r="D976" s="6"/>
      <c r="E976" s="6"/>
      <c r="F976" s="6"/>
      <c r="G976" s="6"/>
      <c r="H976" s="6"/>
      <c r="I976" s="6"/>
      <c r="J976" s="6"/>
      <c r="K976" s="6"/>
      <c r="M976" s="7"/>
    </row>
    <row r="977" spans="1:13" hidden="1" x14ac:dyDescent="0.25">
      <c r="A977" s="1">
        <f>A996*A964</f>
        <v>0</v>
      </c>
    </row>
    <row r="978" spans="1:13" ht="15" hidden="1" customHeight="1" x14ac:dyDescent="0.25">
      <c r="A978" s="1">
        <f>A996*A964</f>
        <v>0</v>
      </c>
      <c r="B978" s="10" t="s">
        <v>1</v>
      </c>
      <c r="C978" s="10"/>
      <c r="D978" s="10"/>
      <c r="E978" s="10"/>
      <c r="F978" s="10"/>
      <c r="G978" s="10"/>
      <c r="H978" s="10"/>
      <c r="I978" s="10"/>
      <c r="J978" s="10"/>
      <c r="K978" s="10"/>
    </row>
    <row r="979" spans="1:13" hidden="1" x14ac:dyDescent="0.25">
      <c r="A979" s="1">
        <f>A996*A964</f>
        <v>0</v>
      </c>
      <c r="B979" s="10"/>
      <c r="C979" s="10"/>
      <c r="D979" s="10"/>
      <c r="E979" s="10"/>
      <c r="F979" s="10"/>
      <c r="G979" s="10"/>
      <c r="H979" s="10"/>
      <c r="I979" s="10"/>
      <c r="J979" s="10"/>
      <c r="K979" s="10"/>
    </row>
    <row r="980" spans="1:13" hidden="1" x14ac:dyDescent="0.25">
      <c r="A980" s="1">
        <f>A996*A964</f>
        <v>0</v>
      </c>
      <c r="B980" s="10"/>
      <c r="C980" s="10"/>
      <c r="D980" s="10"/>
      <c r="E980" s="10"/>
      <c r="F980" s="10"/>
      <c r="G980" s="10"/>
      <c r="H980" s="10"/>
      <c r="I980" s="10"/>
      <c r="J980" s="10"/>
      <c r="K980" s="10"/>
    </row>
    <row r="981" spans="1:13" hidden="1" x14ac:dyDescent="0.25">
      <c r="A981" s="1">
        <f>A996*A964</f>
        <v>0</v>
      </c>
    </row>
    <row r="982" spans="1:13" s="1" customFormat="1" ht="19.5" hidden="1" customHeight="1" thickBot="1" x14ac:dyDescent="0.3">
      <c r="A982" s="1">
        <f>A996*A964</f>
        <v>0</v>
      </c>
      <c r="C982" s="113" t="str">
        <f>"Identifikačné údaje "&amp;IF(OR([1]summary!$K$41="",[1]summary!$K$41&gt;=[1]summary!$K$39),"navrhovateľa:","dodávateľa:")</f>
        <v>Identifikačné údaje navrhovateľa:</v>
      </c>
      <c r="D982" s="114"/>
      <c r="E982" s="114"/>
      <c r="F982" s="114"/>
      <c r="G982" s="115"/>
    </row>
    <row r="983" spans="1:13" s="1" customFormat="1" ht="19.5" hidden="1" customHeight="1" x14ac:dyDescent="0.25">
      <c r="A983" s="1">
        <f>A996*A964</f>
        <v>0</v>
      </c>
      <c r="C983" s="116" t="s">
        <v>2</v>
      </c>
      <c r="D983" s="117"/>
      <c r="E983" s="118"/>
      <c r="F983" s="119"/>
      <c r="G983" s="120"/>
    </row>
    <row r="984" spans="1:13" s="1" customFormat="1" ht="39" hidden="1" customHeight="1" x14ac:dyDescent="0.25">
      <c r="A984" s="1">
        <f>A996*A964</f>
        <v>0</v>
      </c>
      <c r="C984" s="121" t="s">
        <v>3</v>
      </c>
      <c r="D984" s="122"/>
      <c r="E984" s="123"/>
      <c r="F984" s="124"/>
      <c r="G984" s="125"/>
    </row>
    <row r="985" spans="1:13" s="1" customFormat="1" ht="19.5" hidden="1" customHeight="1" x14ac:dyDescent="0.25">
      <c r="A985" s="1">
        <f>A996*A964</f>
        <v>0</v>
      </c>
      <c r="C985" s="126" t="s">
        <v>4</v>
      </c>
      <c r="D985" s="127"/>
      <c r="E985" s="123"/>
      <c r="F985" s="124"/>
      <c r="G985" s="125"/>
    </row>
    <row r="986" spans="1:13" s="1" customFormat="1" ht="19.5" hidden="1" customHeight="1" x14ac:dyDescent="0.25">
      <c r="A986" s="1">
        <f>A996*A964</f>
        <v>0</v>
      </c>
      <c r="C986" s="126" t="s">
        <v>5</v>
      </c>
      <c r="D986" s="127"/>
      <c r="E986" s="123"/>
      <c r="F986" s="124"/>
      <c r="G986" s="125"/>
    </row>
    <row r="987" spans="1:13" s="1" customFormat="1" ht="30" hidden="1" customHeight="1" x14ac:dyDescent="0.25">
      <c r="A987" s="1">
        <f>A996</f>
        <v>0</v>
      </c>
      <c r="C987" s="26" t="s">
        <v>6</v>
      </c>
      <c r="D987" s="27"/>
      <c r="E987" s="21"/>
      <c r="F987" s="22"/>
      <c r="G987" s="23"/>
      <c r="M987" s="7"/>
    </row>
    <row r="988" spans="1:13" s="1" customFormat="1" ht="19.5" hidden="1" customHeight="1" x14ac:dyDescent="0.25">
      <c r="A988" s="1">
        <f>A996*A964</f>
        <v>0</v>
      </c>
      <c r="C988" s="126" t="s">
        <v>7</v>
      </c>
      <c r="D988" s="127"/>
      <c r="E988" s="123"/>
      <c r="F988" s="124"/>
      <c r="G988" s="125"/>
    </row>
    <row r="989" spans="1:13" s="1" customFormat="1" ht="19.5" hidden="1" customHeight="1" x14ac:dyDescent="0.25">
      <c r="A989" s="1">
        <f>A996*A964</f>
        <v>0</v>
      </c>
      <c r="C989" s="126" t="s">
        <v>8</v>
      </c>
      <c r="D989" s="127"/>
      <c r="E989" s="123"/>
      <c r="F989" s="124"/>
      <c r="G989" s="125"/>
    </row>
    <row r="990" spans="1:13" s="1" customFormat="1" ht="19.5" hidden="1" customHeight="1" x14ac:dyDescent="0.25">
      <c r="A990" s="1">
        <f>A996*A964</f>
        <v>0</v>
      </c>
      <c r="C990" s="126" t="s">
        <v>9</v>
      </c>
      <c r="D990" s="127"/>
      <c r="E990" s="123"/>
      <c r="F990" s="124"/>
      <c r="G990" s="125"/>
    </row>
    <row r="991" spans="1:13" s="1" customFormat="1" ht="19.5" hidden="1" customHeight="1" x14ac:dyDescent="0.25">
      <c r="A991" s="1">
        <f>A996*A964</f>
        <v>0</v>
      </c>
      <c r="C991" s="126" t="s">
        <v>10</v>
      </c>
      <c r="D991" s="127"/>
      <c r="E991" s="123"/>
      <c r="F991" s="124"/>
      <c r="G991" s="125"/>
    </row>
    <row r="992" spans="1:13" s="1" customFormat="1" ht="19.5" hidden="1" customHeight="1" x14ac:dyDescent="0.25">
      <c r="A992" s="1">
        <f>A996*A964</f>
        <v>0</v>
      </c>
      <c r="C992" s="126" t="s">
        <v>11</v>
      </c>
      <c r="D992" s="127"/>
      <c r="E992" s="123"/>
      <c r="F992" s="124"/>
      <c r="G992" s="125"/>
    </row>
    <row r="993" spans="1:11" s="1" customFormat="1" ht="19.5" hidden="1" customHeight="1" thickBot="1" x14ac:dyDescent="0.3">
      <c r="A993" s="1">
        <f>A996*A964</f>
        <v>0</v>
      </c>
      <c r="C993" s="128" t="s">
        <v>12</v>
      </c>
      <c r="D993" s="129"/>
      <c r="E993" s="130"/>
      <c r="F993" s="131"/>
      <c r="G993" s="132"/>
    </row>
    <row r="994" spans="1:11" hidden="1" x14ac:dyDescent="0.25">
      <c r="A994" s="1">
        <f>A996*A964</f>
        <v>0</v>
      </c>
    </row>
    <row r="995" spans="1:11" hidden="1" x14ac:dyDescent="0.25">
      <c r="A995" s="1">
        <f>A996*A964</f>
        <v>0</v>
      </c>
    </row>
    <row r="996" spans="1:11" hidden="1" x14ac:dyDescent="0.25">
      <c r="A996">
        <f>IF(D996&lt;&gt;"",1,0)</f>
        <v>0</v>
      </c>
      <c r="B996" s="33" t="s">
        <v>35</v>
      </c>
      <c r="C996" s="33"/>
      <c r="D996" s="106" t="str">
        <f>IF([1]summary!$B$54&lt;&gt;"",[1]summary!$B$54,"")</f>
        <v/>
      </c>
      <c r="E996" s="106"/>
      <c r="F996" s="106"/>
      <c r="G996" s="106"/>
      <c r="H996" s="106"/>
      <c r="I996" s="106"/>
      <c r="J996" s="106"/>
      <c r="K996" s="35"/>
    </row>
    <row r="997" spans="1:11" hidden="1" x14ac:dyDescent="0.25">
      <c r="A997" s="1">
        <f>A996</f>
        <v>0</v>
      </c>
    </row>
    <row r="998" spans="1:11" ht="54.95" hidden="1" customHeight="1" thickBot="1" x14ac:dyDescent="0.3">
      <c r="A998" s="1">
        <f>A996</f>
        <v>0</v>
      </c>
      <c r="B998" s="107" t="s">
        <v>15</v>
      </c>
      <c r="C998" s="108"/>
      <c r="D998" s="109"/>
      <c r="E998" s="110" t="s">
        <v>36</v>
      </c>
      <c r="F998" s="111"/>
      <c r="G998" s="40" t="s">
        <v>37</v>
      </c>
      <c r="H998" s="39" t="s">
        <v>16</v>
      </c>
      <c r="I998" s="40" t="s">
        <v>17</v>
      </c>
      <c r="J998" s="112" t="s">
        <v>18</v>
      </c>
      <c r="K998" s="112" t="s">
        <v>19</v>
      </c>
    </row>
    <row r="999" spans="1:11" ht="25.5" hidden="1" customHeight="1" x14ac:dyDescent="0.25">
      <c r="A999" s="1">
        <f>A996</f>
        <v>0</v>
      </c>
      <c r="B999" s="42" t="s">
        <v>38</v>
      </c>
      <c r="C999" s="63"/>
      <c r="D999" s="64"/>
      <c r="E999" s="133"/>
      <c r="F999" s="134"/>
      <c r="G999" s="67" t="s">
        <v>39</v>
      </c>
      <c r="H999" s="45"/>
      <c r="I999" s="46"/>
      <c r="J999" s="47" t="str">
        <f t="shared" ref="J999:J1006" si="17">IF(AND(H999&lt;&gt;"",I999&lt;&gt;""),H999*I999,"")</f>
        <v/>
      </c>
      <c r="K999" s="48" t="str">
        <f>IF(J999&lt;&gt;"",J999*IF(E987="platiteľ DPH",1.2,1),"")</f>
        <v/>
      </c>
    </row>
    <row r="1000" spans="1:11" ht="25.5" hidden="1" customHeight="1" x14ac:dyDescent="0.25">
      <c r="A1000" s="1">
        <f>A996</f>
        <v>0</v>
      </c>
      <c r="B1000" s="49"/>
      <c r="C1000" s="68"/>
      <c r="D1000" s="69"/>
      <c r="E1000" s="135"/>
      <c r="F1000" s="136"/>
      <c r="G1000" s="72" t="s">
        <v>39</v>
      </c>
      <c r="H1000" s="52"/>
      <c r="I1000" s="53"/>
      <c r="J1000" s="54" t="str">
        <f t="shared" si="17"/>
        <v/>
      </c>
      <c r="K1000" s="55" t="str">
        <f>IF(J1000&lt;&gt;"",J1000*IF(E987="platiteľ DPH",1.2,1),"")</f>
        <v/>
      </c>
    </row>
    <row r="1001" spans="1:11" ht="25.5" hidden="1" customHeight="1" thickBot="1" x14ac:dyDescent="0.3">
      <c r="A1001" s="1">
        <f>A996</f>
        <v>0</v>
      </c>
      <c r="B1001" s="56"/>
      <c r="C1001" s="73"/>
      <c r="D1001" s="74"/>
      <c r="E1001" s="137"/>
      <c r="F1001" s="138"/>
      <c r="G1001" s="77" t="s">
        <v>39</v>
      </c>
      <c r="H1001" s="59"/>
      <c r="I1001" s="60"/>
      <c r="J1001" s="61" t="str">
        <f t="shared" si="17"/>
        <v/>
      </c>
      <c r="K1001" s="62" t="str">
        <f>IF(J1001&lt;&gt;"",J1001*IF(E987="platiteľ DPH",1.2,1),"")</f>
        <v/>
      </c>
    </row>
    <row r="1002" spans="1:11" ht="25.5" hidden="1" customHeight="1" x14ac:dyDescent="0.25">
      <c r="A1002" s="1">
        <f>A996</f>
        <v>0</v>
      </c>
      <c r="B1002" s="42" t="s">
        <v>20</v>
      </c>
      <c r="C1002" s="63"/>
      <c r="D1002" s="64"/>
      <c r="E1002" s="133"/>
      <c r="F1002" s="134"/>
      <c r="G1002" s="67" t="s">
        <v>39</v>
      </c>
      <c r="H1002" s="45"/>
      <c r="I1002" s="46"/>
      <c r="J1002" s="47" t="str">
        <f t="shared" si="17"/>
        <v/>
      </c>
      <c r="K1002" s="48" t="str">
        <f>IF(J1002&lt;&gt;"",J1002*IF(E987="platiteľ DPH",1.2,1),"")</f>
        <v/>
      </c>
    </row>
    <row r="1003" spans="1:11" ht="25.5" hidden="1" customHeight="1" x14ac:dyDescent="0.25">
      <c r="A1003" s="1">
        <f>A996</f>
        <v>0</v>
      </c>
      <c r="B1003" s="49"/>
      <c r="C1003" s="68"/>
      <c r="D1003" s="69"/>
      <c r="E1003" s="135"/>
      <c r="F1003" s="136"/>
      <c r="G1003" s="72" t="s">
        <v>39</v>
      </c>
      <c r="H1003" s="52"/>
      <c r="I1003" s="53"/>
      <c r="J1003" s="54" t="str">
        <f t="shared" si="17"/>
        <v/>
      </c>
      <c r="K1003" s="55" t="str">
        <f>IF(J1003&lt;&gt;"",J1003*IF(E987="platiteľ DPH",1.2,1),"")</f>
        <v/>
      </c>
    </row>
    <row r="1004" spans="1:11" ht="25.5" hidden="1" customHeight="1" thickBot="1" x14ac:dyDescent="0.3">
      <c r="A1004" s="1">
        <f>A996</f>
        <v>0</v>
      </c>
      <c r="B1004" s="56"/>
      <c r="C1004" s="73"/>
      <c r="D1004" s="74"/>
      <c r="E1004" s="137"/>
      <c r="F1004" s="138"/>
      <c r="G1004" s="77" t="s">
        <v>39</v>
      </c>
      <c r="H1004" s="59"/>
      <c r="I1004" s="60"/>
      <c r="J1004" s="61" t="str">
        <f t="shared" si="17"/>
        <v/>
      </c>
      <c r="K1004" s="62" t="str">
        <f>IF(J1004&lt;&gt;"",J1004*IF(E987="platiteľ DPH",1.2,1),"")</f>
        <v/>
      </c>
    </row>
    <row r="1005" spans="1:11" ht="25.5" hidden="1" customHeight="1" x14ac:dyDescent="0.25">
      <c r="A1005" s="1">
        <f>A996</f>
        <v>0</v>
      </c>
      <c r="B1005" s="42" t="s">
        <v>21</v>
      </c>
      <c r="C1005" s="63"/>
      <c r="D1005" s="64" t="s">
        <v>22</v>
      </c>
      <c r="E1005" s="139" t="s">
        <v>23</v>
      </c>
      <c r="F1005" s="140"/>
      <c r="G1005" s="67" t="s">
        <v>23</v>
      </c>
      <c r="H1005" s="45"/>
      <c r="I1005" s="46">
        <v>1</v>
      </c>
      <c r="J1005" s="80" t="str">
        <f t="shared" si="17"/>
        <v/>
      </c>
      <c r="K1005" s="81" t="str">
        <f>IF(J1005&lt;&gt;"",J1005*IF(E987="platiteľ DPH",1.2,1),"")</f>
        <v/>
      </c>
    </row>
    <row r="1006" spans="1:11" ht="25.5" hidden="1" customHeight="1" thickBot="1" x14ac:dyDescent="0.3">
      <c r="A1006" s="1">
        <f>A996</f>
        <v>0</v>
      </c>
      <c r="B1006" s="56"/>
      <c r="C1006" s="73"/>
      <c r="D1006" s="74" t="s">
        <v>24</v>
      </c>
      <c r="E1006" s="141" t="s">
        <v>23</v>
      </c>
      <c r="F1006" s="142"/>
      <c r="G1006" s="77" t="s">
        <v>23</v>
      </c>
      <c r="H1006" s="59"/>
      <c r="I1006" s="60">
        <v>1</v>
      </c>
      <c r="J1006" s="61" t="str">
        <f t="shared" si="17"/>
        <v/>
      </c>
      <c r="K1006" s="62" t="str">
        <f>IF(J1006&lt;&gt;"",J1006*IF(E987="platiteľ DPH",1.2,1),"")</f>
        <v/>
      </c>
    </row>
    <row r="1007" spans="1:11" ht="25.5" hidden="1" customHeight="1" thickBot="1" x14ac:dyDescent="0.3">
      <c r="A1007" s="1">
        <f>A996</f>
        <v>0</v>
      </c>
      <c r="B1007" s="84"/>
      <c r="C1007" s="85"/>
      <c r="D1007" s="85"/>
      <c r="E1007" s="85"/>
      <c r="F1007" s="85"/>
      <c r="G1007" s="85"/>
      <c r="H1007" s="86"/>
      <c r="I1007" s="86" t="s">
        <v>40</v>
      </c>
      <c r="J1007" s="88" t="str">
        <f>IF(SUM(J999:J1006)&gt;0,SUM(J999:J1006),"")</f>
        <v/>
      </c>
      <c r="K1007" s="88" t="str">
        <f>IF(SUM(K999:K1006)&gt;0,SUM(K999:K1006),"")</f>
        <v/>
      </c>
    </row>
    <row r="1008" spans="1:11" hidden="1" x14ac:dyDescent="0.25">
      <c r="A1008" s="1">
        <f>A996</f>
        <v>0</v>
      </c>
      <c r="B1008" s="89" t="s">
        <v>26</v>
      </c>
    </row>
    <row r="1009" spans="1:13" hidden="1" x14ac:dyDescent="0.25">
      <c r="A1009" s="1">
        <f>A996</f>
        <v>0</v>
      </c>
    </row>
    <row r="1010" spans="1:13" hidden="1" x14ac:dyDescent="0.25">
      <c r="A1010" s="1">
        <f>A996</f>
        <v>0</v>
      </c>
    </row>
    <row r="1011" spans="1:13" ht="15" hidden="1" customHeight="1" x14ac:dyDescent="0.25">
      <c r="A1011" s="1">
        <f>A996*IF(COUNT([1]summary!$I$71:$I$80)=0,1,0)</f>
        <v>0</v>
      </c>
      <c r="C1011" s="90" t="s">
        <v>27</v>
      </c>
      <c r="D1011" s="91"/>
      <c r="E1011" s="91"/>
      <c r="F1011" s="91"/>
      <c r="G1011" s="91"/>
      <c r="H1011" s="91"/>
      <c r="I1011" s="91"/>
      <c r="J1011" s="92"/>
    </row>
    <row r="1012" spans="1:13" hidden="1" x14ac:dyDescent="0.25">
      <c r="A1012" s="1">
        <f>A1011</f>
        <v>0</v>
      </c>
      <c r="C1012" s="93"/>
      <c r="D1012" s="94"/>
      <c r="E1012" s="94"/>
      <c r="F1012" s="94"/>
      <c r="G1012" s="94"/>
      <c r="H1012" s="94"/>
      <c r="I1012" s="94"/>
      <c r="J1012" s="95"/>
    </row>
    <row r="1013" spans="1:13" hidden="1" x14ac:dyDescent="0.25">
      <c r="A1013" s="1">
        <f>A1011</f>
        <v>0</v>
      </c>
    </row>
    <row r="1014" spans="1:13" hidden="1" x14ac:dyDescent="0.25">
      <c r="A1014" s="1">
        <f>A1011</f>
        <v>0</v>
      </c>
    </row>
    <row r="1015" spans="1:13" hidden="1" x14ac:dyDescent="0.25">
      <c r="A1015" s="1">
        <f>A996*IF([1]summary!$F$12='Príloha č. 2'!M1015,1,0)</f>
        <v>0</v>
      </c>
      <c r="B1015" s="96" t="s">
        <v>41</v>
      </c>
      <c r="C1015" s="96"/>
      <c r="D1015" s="96"/>
      <c r="E1015" s="96"/>
      <c r="F1015" s="96"/>
      <c r="G1015" s="96"/>
      <c r="H1015" s="96"/>
      <c r="I1015" s="96"/>
      <c r="J1015" s="96"/>
      <c r="K1015" s="96"/>
      <c r="M1015" s="7" t="s">
        <v>29</v>
      </c>
    </row>
    <row r="1016" spans="1:13" hidden="1" x14ac:dyDescent="0.25">
      <c r="A1016" s="1">
        <f>A1015</f>
        <v>0</v>
      </c>
    </row>
    <row r="1017" spans="1:13" ht="15" hidden="1" customHeight="1" x14ac:dyDescent="0.25">
      <c r="A1017" s="1">
        <f>A1015</f>
        <v>0</v>
      </c>
      <c r="B1017" s="10" t="s">
        <v>42</v>
      </c>
      <c r="C1017" s="10"/>
      <c r="D1017" s="10"/>
      <c r="E1017" s="10"/>
      <c r="F1017" s="10"/>
      <c r="G1017" s="10"/>
      <c r="H1017" s="10"/>
      <c r="I1017" s="10"/>
      <c r="J1017" s="10"/>
      <c r="K1017" s="10"/>
    </row>
    <row r="1018" spans="1:13" hidden="1" x14ac:dyDescent="0.25">
      <c r="A1018" s="1">
        <f>A1015</f>
        <v>0</v>
      </c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</row>
    <row r="1019" spans="1:13" hidden="1" x14ac:dyDescent="0.25">
      <c r="A1019" s="1">
        <f>A1015</f>
        <v>0</v>
      </c>
    </row>
    <row r="1020" spans="1:13" hidden="1" x14ac:dyDescent="0.25">
      <c r="A1020" s="1">
        <f>A1021</f>
        <v>0</v>
      </c>
    </row>
    <row r="1021" spans="1:13" hidden="1" x14ac:dyDescent="0.25">
      <c r="A1021" s="1">
        <f>A996*IF(COUNT([1]summary!$I$71:$I$80)=0,IF([1]summary!$G$20="všetky predmety spolu",0,1),IF([1]summary!$E$58="cenové ponuky komplexne",0,1))</f>
        <v>0</v>
      </c>
      <c r="C1021" s="97" t="s">
        <v>31</v>
      </c>
      <c r="D1021" s="98"/>
    </row>
    <row r="1022" spans="1:13" s="99" customFormat="1" hidden="1" x14ac:dyDescent="0.25">
      <c r="A1022" s="1">
        <f>A1021</f>
        <v>0</v>
      </c>
      <c r="C1022" s="97"/>
    </row>
    <row r="1023" spans="1:13" s="99" customFormat="1" ht="15" hidden="1" customHeight="1" x14ac:dyDescent="0.25">
      <c r="A1023" s="1">
        <f>A1021</f>
        <v>0</v>
      </c>
      <c r="C1023" s="97" t="s">
        <v>32</v>
      </c>
      <c r="D1023" s="98"/>
      <c r="G1023" s="100"/>
      <c r="H1023" s="100"/>
      <c r="I1023" s="100"/>
      <c r="J1023" s="100"/>
      <c r="K1023" s="100"/>
    </row>
    <row r="1024" spans="1:13" s="99" customFormat="1" hidden="1" x14ac:dyDescent="0.25">
      <c r="A1024" s="1">
        <f>A1021</f>
        <v>0</v>
      </c>
      <c r="F1024" s="101"/>
      <c r="G1024" s="143" t="str">
        <f>"podpis a pečiatka "&amp;IF(COUNT([1]summary!$I$71:$I$80)=0,"navrhovateľa","dodávateľa")</f>
        <v>podpis a pečiatka dodávateľa</v>
      </c>
      <c r="H1024" s="143"/>
      <c r="I1024" s="143"/>
      <c r="J1024" s="143"/>
      <c r="K1024" s="143"/>
    </row>
    <row r="1025" spans="1:13" s="99" customFormat="1" hidden="1" x14ac:dyDescent="0.25">
      <c r="A1025" s="1">
        <f>A1021</f>
        <v>0</v>
      </c>
      <c r="F1025" s="101"/>
      <c r="G1025" s="103"/>
      <c r="H1025" s="103"/>
      <c r="I1025" s="103"/>
      <c r="J1025" s="103"/>
      <c r="K1025" s="103"/>
    </row>
    <row r="1026" spans="1:13" ht="15" hidden="1" customHeight="1" x14ac:dyDescent="0.25">
      <c r="A1026" s="1">
        <f>A1021*IF(COUNT([1]summary!$I$71:$I$80)=0,1,0)</f>
        <v>0</v>
      </c>
      <c r="B1026" s="104" t="s">
        <v>33</v>
      </c>
      <c r="C1026" s="104"/>
      <c r="D1026" s="104"/>
      <c r="E1026" s="104"/>
      <c r="F1026" s="104"/>
      <c r="G1026" s="104"/>
      <c r="H1026" s="104"/>
      <c r="I1026" s="104"/>
      <c r="J1026" s="104"/>
      <c r="K1026" s="104"/>
      <c r="L1026" s="105"/>
    </row>
    <row r="1027" spans="1:13" hidden="1" x14ac:dyDescent="0.25">
      <c r="A1027" s="1">
        <f>A1026</f>
        <v>0</v>
      </c>
      <c r="B1027" s="104"/>
      <c r="C1027" s="104"/>
      <c r="D1027" s="104"/>
      <c r="E1027" s="104"/>
      <c r="F1027" s="104"/>
      <c r="G1027" s="104"/>
      <c r="H1027" s="104"/>
      <c r="I1027" s="104"/>
      <c r="J1027" s="104"/>
      <c r="K1027" s="104"/>
      <c r="L1027" s="105"/>
    </row>
    <row r="1028" spans="1:13" ht="15" hidden="1" customHeight="1" x14ac:dyDescent="0.25">
      <c r="A1028" s="1">
        <f>A1021*IF(A1026=1,0,1)</f>
        <v>0</v>
      </c>
      <c r="B1028" s="104" t="s">
        <v>34</v>
      </c>
      <c r="C1028" s="104"/>
      <c r="D1028" s="104"/>
      <c r="E1028" s="104"/>
      <c r="F1028" s="104"/>
      <c r="G1028" s="104"/>
      <c r="H1028" s="104"/>
      <c r="I1028" s="104"/>
      <c r="J1028" s="104"/>
      <c r="K1028" s="104"/>
      <c r="L1028" s="105"/>
    </row>
    <row r="1029" spans="1:13" hidden="1" x14ac:dyDescent="0.25">
      <c r="A1029" s="1">
        <f>A1028</f>
        <v>0</v>
      </c>
      <c r="B1029" s="104"/>
      <c r="C1029" s="104"/>
      <c r="D1029" s="104"/>
      <c r="E1029" s="104"/>
      <c r="F1029" s="104"/>
      <c r="G1029" s="104"/>
      <c r="H1029" s="104"/>
      <c r="I1029" s="104"/>
      <c r="J1029" s="104"/>
      <c r="K1029" s="104"/>
      <c r="L1029" s="105"/>
    </row>
    <row r="1030" spans="1:13" s="1" customFormat="1" ht="21" hidden="1" x14ac:dyDescent="0.25">
      <c r="A1030" s="1">
        <f>A1053*A1021</f>
        <v>0</v>
      </c>
      <c r="B1030" s="3"/>
      <c r="C1030" s="4"/>
      <c r="D1030" s="4"/>
      <c r="E1030" s="4"/>
      <c r="F1030" s="4"/>
      <c r="G1030" s="4"/>
      <c r="H1030" s="4"/>
      <c r="I1030" s="4"/>
      <c r="J1030" s="5" t="str">
        <f>IF(COUNT([1]summary!$I$71:$I$80)=0,'[1]Výzva na prieskum trhu'!$C$135,'[1]Výzva na predloženie CP'!$B$332)</f>
        <v xml:space="preserve">Príloha č. 2: </v>
      </c>
      <c r="K1030" s="5"/>
    </row>
    <row r="1031" spans="1:13" s="1" customFormat="1" ht="23.25" hidden="1" x14ac:dyDescent="0.25">
      <c r="A1031" s="1">
        <f>A1053*A1021</f>
        <v>0</v>
      </c>
      <c r="B1031" s="6" t="str">
        <f>IF(COUNT([1]summary!$I$71:$I$80)=0,'[1]Výzva na prieskum trhu'!$B$2,'[1]Výzva na predloženie CP'!$B$2)</f>
        <v>Výzva na predloženie cenovej ponuky</v>
      </c>
      <c r="C1031" s="6"/>
      <c r="D1031" s="6"/>
      <c r="E1031" s="6"/>
      <c r="F1031" s="6"/>
      <c r="G1031" s="6"/>
      <c r="H1031" s="6"/>
      <c r="I1031" s="6"/>
      <c r="J1031" s="6"/>
      <c r="K1031" s="6"/>
      <c r="M1031" s="7"/>
    </row>
    <row r="1032" spans="1:13" s="1" customFormat="1" hidden="1" x14ac:dyDescent="0.25">
      <c r="A1032" s="1">
        <f>A1053*A1021</f>
        <v>0</v>
      </c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M1032" s="7"/>
    </row>
    <row r="1033" spans="1:13" s="1" customFormat="1" ht="23.25" hidden="1" x14ac:dyDescent="0.25">
      <c r="A1033" s="1">
        <f>A1053*A1021</f>
        <v>0</v>
      </c>
      <c r="B1033" s="6" t="str">
        <f>IF(COUNT([1]summary!$I$71:$I$80)=0,'[1]Výzva na prieskum trhu'!$E$135,'[1]Výzva na predloženie CP'!$E$332)</f>
        <v>Návrh na plnenie kritérií</v>
      </c>
      <c r="C1033" s="6"/>
      <c r="D1033" s="6"/>
      <c r="E1033" s="6"/>
      <c r="F1033" s="6"/>
      <c r="G1033" s="6"/>
      <c r="H1033" s="6"/>
      <c r="I1033" s="6"/>
      <c r="J1033" s="6"/>
      <c r="K1033" s="6"/>
      <c r="M1033" s="7"/>
    </row>
    <row r="1034" spans="1:13" hidden="1" x14ac:dyDescent="0.25">
      <c r="A1034" s="1">
        <f>A1053*A1021</f>
        <v>0</v>
      </c>
    </row>
    <row r="1035" spans="1:13" ht="15" hidden="1" customHeight="1" x14ac:dyDescent="0.25">
      <c r="A1035" s="1">
        <f>A1053*A1021</f>
        <v>0</v>
      </c>
      <c r="B1035" s="10" t="s">
        <v>1</v>
      </c>
      <c r="C1035" s="10"/>
      <c r="D1035" s="10"/>
      <c r="E1035" s="10"/>
      <c r="F1035" s="10"/>
      <c r="G1035" s="10"/>
      <c r="H1035" s="10"/>
      <c r="I1035" s="10"/>
      <c r="J1035" s="10"/>
      <c r="K1035" s="10"/>
    </row>
    <row r="1036" spans="1:13" hidden="1" x14ac:dyDescent="0.25">
      <c r="A1036" s="1">
        <f>A1053*A1021</f>
        <v>0</v>
      </c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</row>
    <row r="1037" spans="1:13" hidden="1" x14ac:dyDescent="0.25">
      <c r="A1037" s="1">
        <f>A1053*A1021</f>
        <v>0</v>
      </c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</row>
    <row r="1038" spans="1:13" hidden="1" x14ac:dyDescent="0.25">
      <c r="A1038" s="1">
        <f>A1053*A1021</f>
        <v>0</v>
      </c>
    </row>
    <row r="1039" spans="1:13" s="1" customFormat="1" ht="19.5" hidden="1" customHeight="1" thickBot="1" x14ac:dyDescent="0.3">
      <c r="A1039" s="1">
        <f>A1053*A1021</f>
        <v>0</v>
      </c>
      <c r="C1039" s="11" t="str">
        <f>"Identifikačné údaje "&amp;IF(OR([1]summary!$K$41="",[1]summary!$K$41&gt;=[1]summary!$K$39),"navrhovateľa:","dodávateľa:")</f>
        <v>Identifikačné údaje navrhovateľa:</v>
      </c>
      <c r="D1039" s="12"/>
      <c r="E1039" s="12"/>
      <c r="F1039" s="12"/>
      <c r="G1039" s="13"/>
    </row>
    <row r="1040" spans="1:13" s="1" customFormat="1" ht="19.5" hidden="1" customHeight="1" x14ac:dyDescent="0.25">
      <c r="A1040" s="1">
        <f>A1053*A1021</f>
        <v>0</v>
      </c>
      <c r="C1040" s="14" t="s">
        <v>2</v>
      </c>
      <c r="D1040" s="15"/>
      <c r="E1040" s="16"/>
      <c r="F1040" s="17"/>
      <c r="G1040" s="18"/>
    </row>
    <row r="1041" spans="1:13" s="1" customFormat="1" ht="39" hidden="1" customHeight="1" x14ac:dyDescent="0.25">
      <c r="A1041" s="1">
        <f>A1053*A1021</f>
        <v>0</v>
      </c>
      <c r="C1041" s="19" t="s">
        <v>3</v>
      </c>
      <c r="D1041" s="20"/>
      <c r="E1041" s="21"/>
      <c r="F1041" s="22"/>
      <c r="G1041" s="23"/>
    </row>
    <row r="1042" spans="1:13" s="1" customFormat="1" ht="19.5" hidden="1" customHeight="1" x14ac:dyDescent="0.25">
      <c r="A1042" s="1">
        <f>A1053*A1021</f>
        <v>0</v>
      </c>
      <c r="C1042" s="24" t="s">
        <v>4</v>
      </c>
      <c r="D1042" s="25"/>
      <c r="E1042" s="21"/>
      <c r="F1042" s="22"/>
      <c r="G1042" s="23"/>
    </row>
    <row r="1043" spans="1:13" s="1" customFormat="1" ht="19.5" hidden="1" customHeight="1" x14ac:dyDescent="0.25">
      <c r="A1043" s="1">
        <f>A1053*A1021</f>
        <v>0</v>
      </c>
      <c r="C1043" s="24" t="s">
        <v>5</v>
      </c>
      <c r="D1043" s="25"/>
      <c r="E1043" s="21"/>
      <c r="F1043" s="22"/>
      <c r="G1043" s="23"/>
    </row>
    <row r="1044" spans="1:13" s="1" customFormat="1" ht="30" hidden="1" customHeight="1" x14ac:dyDescent="0.25">
      <c r="A1044" s="1">
        <f>A1053</f>
        <v>0</v>
      </c>
      <c r="C1044" s="26" t="s">
        <v>6</v>
      </c>
      <c r="D1044" s="27"/>
      <c r="E1044" s="21"/>
      <c r="F1044" s="22"/>
      <c r="G1044" s="23"/>
      <c r="M1044" s="7"/>
    </row>
    <row r="1045" spans="1:13" s="1" customFormat="1" ht="19.5" hidden="1" customHeight="1" x14ac:dyDescent="0.25">
      <c r="A1045" s="1">
        <f>A1053*A1021</f>
        <v>0</v>
      </c>
      <c r="C1045" s="24" t="s">
        <v>7</v>
      </c>
      <c r="D1045" s="25"/>
      <c r="E1045" s="21"/>
      <c r="F1045" s="22"/>
      <c r="G1045" s="23"/>
    </row>
    <row r="1046" spans="1:13" s="1" customFormat="1" ht="19.5" hidden="1" customHeight="1" x14ac:dyDescent="0.25">
      <c r="A1046" s="1">
        <f>A1053*A1021</f>
        <v>0</v>
      </c>
      <c r="C1046" s="24" t="s">
        <v>8</v>
      </c>
      <c r="D1046" s="25"/>
      <c r="E1046" s="21"/>
      <c r="F1046" s="22"/>
      <c r="G1046" s="23"/>
    </row>
    <row r="1047" spans="1:13" s="1" customFormat="1" ht="19.5" hidden="1" customHeight="1" x14ac:dyDescent="0.25">
      <c r="A1047" s="1">
        <f>A1053*A1021</f>
        <v>0</v>
      </c>
      <c r="C1047" s="24" t="s">
        <v>9</v>
      </c>
      <c r="D1047" s="25"/>
      <c r="E1047" s="21"/>
      <c r="F1047" s="22"/>
      <c r="G1047" s="23"/>
    </row>
    <row r="1048" spans="1:13" s="1" customFormat="1" ht="19.5" hidden="1" customHeight="1" x14ac:dyDescent="0.25">
      <c r="A1048" s="1">
        <f>A1053*A1021</f>
        <v>0</v>
      </c>
      <c r="C1048" s="24" t="s">
        <v>10</v>
      </c>
      <c r="D1048" s="25"/>
      <c r="E1048" s="21"/>
      <c r="F1048" s="22"/>
      <c r="G1048" s="23"/>
    </row>
    <row r="1049" spans="1:13" s="1" customFormat="1" ht="19.5" hidden="1" customHeight="1" x14ac:dyDescent="0.25">
      <c r="A1049" s="1">
        <f>A1053*A1021</f>
        <v>0</v>
      </c>
      <c r="C1049" s="24" t="s">
        <v>11</v>
      </c>
      <c r="D1049" s="25"/>
      <c r="E1049" s="21"/>
      <c r="F1049" s="22"/>
      <c r="G1049" s="23"/>
    </row>
    <row r="1050" spans="1:13" s="1" customFormat="1" ht="19.5" hidden="1" customHeight="1" thickBot="1" x14ac:dyDescent="0.3">
      <c r="A1050" s="1">
        <f>A1053*A1021</f>
        <v>0</v>
      </c>
      <c r="C1050" s="28" t="s">
        <v>12</v>
      </c>
      <c r="D1050" s="29"/>
      <c r="E1050" s="30"/>
      <c r="F1050" s="31"/>
      <c r="G1050" s="32"/>
    </row>
    <row r="1051" spans="1:13" hidden="1" x14ac:dyDescent="0.25">
      <c r="A1051" s="1">
        <f>A1053*A1021</f>
        <v>0</v>
      </c>
    </row>
    <row r="1052" spans="1:13" hidden="1" x14ac:dyDescent="0.25">
      <c r="A1052" s="1">
        <f>A1053*A1021</f>
        <v>0</v>
      </c>
    </row>
    <row r="1053" spans="1:13" hidden="1" x14ac:dyDescent="0.25">
      <c r="A1053">
        <f>IF(D1053&lt;&gt;"",1,0)</f>
        <v>0</v>
      </c>
      <c r="B1053" s="33" t="s">
        <v>35</v>
      </c>
      <c r="C1053" s="33"/>
      <c r="D1053" s="106" t="str">
        <f>IF([1]summary!$B$55&lt;&gt;"",[1]summary!$B$55,"")</f>
        <v/>
      </c>
      <c r="E1053" s="106"/>
      <c r="F1053" s="106"/>
      <c r="G1053" s="106"/>
      <c r="H1053" s="106"/>
      <c r="I1053" s="106"/>
      <c r="J1053" s="106"/>
      <c r="K1053" s="35"/>
    </row>
    <row r="1054" spans="1:13" hidden="1" x14ac:dyDescent="0.25">
      <c r="A1054" s="1">
        <f>A1053</f>
        <v>0</v>
      </c>
    </row>
    <row r="1055" spans="1:13" ht="54.95" hidden="1" customHeight="1" thickBot="1" x14ac:dyDescent="0.3">
      <c r="A1055" s="1">
        <f>A1053</f>
        <v>0</v>
      </c>
      <c r="B1055" s="107" t="s">
        <v>15</v>
      </c>
      <c r="C1055" s="108"/>
      <c r="D1055" s="109"/>
      <c r="E1055" s="110" t="s">
        <v>36</v>
      </c>
      <c r="F1055" s="111"/>
      <c r="G1055" s="40" t="s">
        <v>37</v>
      </c>
      <c r="H1055" s="39" t="s">
        <v>16</v>
      </c>
      <c r="I1055" s="40" t="s">
        <v>17</v>
      </c>
      <c r="J1055" s="112" t="s">
        <v>18</v>
      </c>
      <c r="K1055" s="112" t="s">
        <v>19</v>
      </c>
    </row>
    <row r="1056" spans="1:13" ht="25.5" hidden="1" customHeight="1" x14ac:dyDescent="0.25">
      <c r="A1056" s="1">
        <f>A1053</f>
        <v>0</v>
      </c>
      <c r="B1056" s="42" t="s">
        <v>38</v>
      </c>
      <c r="C1056" s="63"/>
      <c r="D1056" s="64"/>
      <c r="E1056" s="65"/>
      <c r="F1056" s="66"/>
      <c r="G1056" s="67" t="s">
        <v>39</v>
      </c>
      <c r="H1056" s="45"/>
      <c r="I1056" s="46"/>
      <c r="J1056" s="47" t="str">
        <f t="shared" ref="J1056:J1063" si="18">IF(AND(H1056&lt;&gt;"",I1056&lt;&gt;""),H1056*I1056,"")</f>
        <v/>
      </c>
      <c r="K1056" s="48" t="str">
        <f>IF(J1056&lt;&gt;"",J1056*IF(E1044="platiteľ DPH",1.2,1),"")</f>
        <v/>
      </c>
    </row>
    <row r="1057" spans="1:13" ht="25.5" hidden="1" customHeight="1" x14ac:dyDescent="0.25">
      <c r="A1057" s="1">
        <f>A1053</f>
        <v>0</v>
      </c>
      <c r="B1057" s="49"/>
      <c r="C1057" s="68"/>
      <c r="D1057" s="69"/>
      <c r="E1057" s="70"/>
      <c r="F1057" s="71"/>
      <c r="G1057" s="72" t="s">
        <v>39</v>
      </c>
      <c r="H1057" s="52"/>
      <c r="I1057" s="53"/>
      <c r="J1057" s="54" t="str">
        <f t="shared" si="18"/>
        <v/>
      </c>
      <c r="K1057" s="55" t="str">
        <f>IF(J1057&lt;&gt;"",J1057*IF(E1044="platiteľ DPH",1.2,1),"")</f>
        <v/>
      </c>
    </row>
    <row r="1058" spans="1:13" ht="25.5" hidden="1" customHeight="1" thickBot="1" x14ac:dyDescent="0.3">
      <c r="A1058" s="1">
        <f>A1053</f>
        <v>0</v>
      </c>
      <c r="B1058" s="56"/>
      <c r="C1058" s="73"/>
      <c r="D1058" s="74"/>
      <c r="E1058" s="75"/>
      <c r="F1058" s="76"/>
      <c r="G1058" s="77" t="s">
        <v>39</v>
      </c>
      <c r="H1058" s="59"/>
      <c r="I1058" s="60"/>
      <c r="J1058" s="61" t="str">
        <f t="shared" si="18"/>
        <v/>
      </c>
      <c r="K1058" s="62" t="str">
        <f>IF(J1058&lt;&gt;"",J1058*IF(E1044="platiteľ DPH",1.2,1),"")</f>
        <v/>
      </c>
    </row>
    <row r="1059" spans="1:13" ht="25.5" hidden="1" customHeight="1" x14ac:dyDescent="0.25">
      <c r="A1059" s="1">
        <f>A1053</f>
        <v>0</v>
      </c>
      <c r="B1059" s="42" t="s">
        <v>20</v>
      </c>
      <c r="C1059" s="63"/>
      <c r="D1059" s="64"/>
      <c r="E1059" s="65"/>
      <c r="F1059" s="66"/>
      <c r="G1059" s="67" t="s">
        <v>39</v>
      </c>
      <c r="H1059" s="45"/>
      <c r="I1059" s="46"/>
      <c r="J1059" s="47" t="str">
        <f t="shared" si="18"/>
        <v/>
      </c>
      <c r="K1059" s="48" t="str">
        <f>IF(J1059&lt;&gt;"",J1059*IF(E1044="platiteľ DPH",1.2,1),"")</f>
        <v/>
      </c>
    </row>
    <row r="1060" spans="1:13" ht="25.5" hidden="1" customHeight="1" x14ac:dyDescent="0.25">
      <c r="A1060" s="1">
        <f>A1053</f>
        <v>0</v>
      </c>
      <c r="B1060" s="49"/>
      <c r="C1060" s="68"/>
      <c r="D1060" s="69"/>
      <c r="E1060" s="70"/>
      <c r="F1060" s="71"/>
      <c r="G1060" s="72" t="s">
        <v>39</v>
      </c>
      <c r="H1060" s="52"/>
      <c r="I1060" s="53"/>
      <c r="J1060" s="54" t="str">
        <f t="shared" si="18"/>
        <v/>
      </c>
      <c r="K1060" s="55" t="str">
        <f>IF(J1060&lt;&gt;"",J1060*IF(E1044="platiteľ DPH",1.2,1),"")</f>
        <v/>
      </c>
    </row>
    <row r="1061" spans="1:13" ht="25.5" hidden="1" customHeight="1" thickBot="1" x14ac:dyDescent="0.3">
      <c r="A1061" s="1">
        <f>A1053</f>
        <v>0</v>
      </c>
      <c r="B1061" s="56"/>
      <c r="C1061" s="73"/>
      <c r="D1061" s="74"/>
      <c r="E1061" s="75"/>
      <c r="F1061" s="76"/>
      <c r="G1061" s="77" t="s">
        <v>39</v>
      </c>
      <c r="H1061" s="59"/>
      <c r="I1061" s="60"/>
      <c r="J1061" s="61" t="str">
        <f t="shared" si="18"/>
        <v/>
      </c>
      <c r="K1061" s="62" t="str">
        <f>IF(J1061&lt;&gt;"",J1061*IF(E1044="platiteľ DPH",1.2,1),"")</f>
        <v/>
      </c>
    </row>
    <row r="1062" spans="1:13" ht="25.5" hidden="1" customHeight="1" x14ac:dyDescent="0.25">
      <c r="A1062" s="1">
        <f>A1053</f>
        <v>0</v>
      </c>
      <c r="B1062" s="42" t="s">
        <v>21</v>
      </c>
      <c r="C1062" s="63"/>
      <c r="D1062" s="64" t="s">
        <v>22</v>
      </c>
      <c r="E1062" s="78" t="s">
        <v>23</v>
      </c>
      <c r="F1062" s="79"/>
      <c r="G1062" s="67" t="s">
        <v>23</v>
      </c>
      <c r="H1062" s="45"/>
      <c r="I1062" s="46">
        <v>1</v>
      </c>
      <c r="J1062" s="80" t="str">
        <f t="shared" si="18"/>
        <v/>
      </c>
      <c r="K1062" s="81" t="str">
        <f>IF(J1062&lt;&gt;"",J1062*IF(E1044="platiteľ DPH",1.2,1),"")</f>
        <v/>
      </c>
    </row>
    <row r="1063" spans="1:13" ht="25.5" hidden="1" customHeight="1" thickBot="1" x14ac:dyDescent="0.3">
      <c r="A1063" s="1">
        <f>A1053</f>
        <v>0</v>
      </c>
      <c r="B1063" s="56"/>
      <c r="C1063" s="73"/>
      <c r="D1063" s="74" t="s">
        <v>24</v>
      </c>
      <c r="E1063" s="82" t="s">
        <v>23</v>
      </c>
      <c r="F1063" s="83"/>
      <c r="G1063" s="77" t="s">
        <v>23</v>
      </c>
      <c r="H1063" s="59"/>
      <c r="I1063" s="60">
        <v>1</v>
      </c>
      <c r="J1063" s="61" t="str">
        <f t="shared" si="18"/>
        <v/>
      </c>
      <c r="K1063" s="62" t="str">
        <f>IF(J1063&lt;&gt;"",J1063*IF(E1044="platiteľ DPH",1.2,1),"")</f>
        <v/>
      </c>
    </row>
    <row r="1064" spans="1:13" ht="25.5" hidden="1" customHeight="1" thickBot="1" x14ac:dyDescent="0.3">
      <c r="A1064" s="1">
        <f>A1053</f>
        <v>0</v>
      </c>
      <c r="B1064" s="84"/>
      <c r="C1064" s="85"/>
      <c r="D1064" s="85"/>
      <c r="E1064" s="85"/>
      <c r="F1064" s="85"/>
      <c r="G1064" s="85"/>
      <c r="H1064" s="86"/>
      <c r="I1064" s="86" t="s">
        <v>40</v>
      </c>
      <c r="J1064" s="88" t="str">
        <f>IF(SUM(J1056:J1063)&gt;0,SUM(J1056:J1063),"")</f>
        <v/>
      </c>
      <c r="K1064" s="88" t="str">
        <f>IF(SUM(K1056:K1063)&gt;0,SUM(K1056:K1063),"")</f>
        <v/>
      </c>
    </row>
    <row r="1065" spans="1:13" hidden="1" x14ac:dyDescent="0.25">
      <c r="A1065" s="1">
        <f>A1053</f>
        <v>0</v>
      </c>
      <c r="B1065" s="89" t="s">
        <v>26</v>
      </c>
    </row>
    <row r="1066" spans="1:13" hidden="1" x14ac:dyDescent="0.25">
      <c r="A1066" s="1">
        <f>A1053</f>
        <v>0</v>
      </c>
    </row>
    <row r="1067" spans="1:13" hidden="1" x14ac:dyDescent="0.25">
      <c r="A1067" s="1">
        <f>A1053</f>
        <v>0</v>
      </c>
    </row>
    <row r="1068" spans="1:13" hidden="1" x14ac:dyDescent="0.25">
      <c r="A1068" s="1">
        <f>A1053*IF(COUNT([1]summary!$I$71:$I$80)=0,1,0)</f>
        <v>0</v>
      </c>
      <c r="C1068" s="90" t="s">
        <v>27</v>
      </c>
      <c r="D1068" s="91"/>
      <c r="E1068" s="91"/>
      <c r="F1068" s="91"/>
      <c r="G1068" s="91"/>
      <c r="H1068" s="91"/>
      <c r="I1068" s="91"/>
      <c r="J1068" s="92"/>
    </row>
    <row r="1069" spans="1:13" hidden="1" x14ac:dyDescent="0.25">
      <c r="A1069" s="1">
        <f>A1068</f>
        <v>0</v>
      </c>
      <c r="C1069" s="93"/>
      <c r="D1069" s="94"/>
      <c r="E1069" s="94"/>
      <c r="F1069" s="94"/>
      <c r="G1069" s="94"/>
      <c r="H1069" s="94"/>
      <c r="I1069" s="94"/>
      <c r="J1069" s="95"/>
    </row>
    <row r="1070" spans="1:13" hidden="1" x14ac:dyDescent="0.25">
      <c r="A1070" s="1">
        <f>A1068</f>
        <v>0</v>
      </c>
    </row>
    <row r="1071" spans="1:13" hidden="1" x14ac:dyDescent="0.25">
      <c r="A1071" s="1">
        <f>A1068</f>
        <v>0</v>
      </c>
    </row>
    <row r="1072" spans="1:13" hidden="1" x14ac:dyDescent="0.25">
      <c r="A1072" s="1">
        <f>A1053*IF([1]summary!$F$12='Príloha č. 2'!M1072,1,0)</f>
        <v>0</v>
      </c>
      <c r="B1072" s="96" t="s">
        <v>41</v>
      </c>
      <c r="C1072" s="96"/>
      <c r="D1072" s="96"/>
      <c r="E1072" s="96"/>
      <c r="F1072" s="96"/>
      <c r="G1072" s="96"/>
      <c r="H1072" s="96"/>
      <c r="I1072" s="96"/>
      <c r="J1072" s="96"/>
      <c r="K1072" s="96"/>
      <c r="M1072" s="7" t="s">
        <v>29</v>
      </c>
    </row>
    <row r="1073" spans="1:13" hidden="1" x14ac:dyDescent="0.25">
      <c r="A1073" s="1">
        <f>A1072</f>
        <v>0</v>
      </c>
    </row>
    <row r="1074" spans="1:13" ht="15" hidden="1" customHeight="1" x14ac:dyDescent="0.25">
      <c r="A1074" s="1">
        <f>A1072</f>
        <v>0</v>
      </c>
      <c r="B1074" s="10" t="s">
        <v>42</v>
      </c>
      <c r="C1074" s="10"/>
      <c r="D1074" s="10"/>
      <c r="E1074" s="10"/>
      <c r="F1074" s="10"/>
      <c r="G1074" s="10"/>
      <c r="H1074" s="10"/>
      <c r="I1074" s="10"/>
      <c r="J1074" s="10"/>
      <c r="K1074" s="10"/>
    </row>
    <row r="1075" spans="1:13" hidden="1" x14ac:dyDescent="0.25">
      <c r="A1075" s="1">
        <f>A1072</f>
        <v>0</v>
      </c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</row>
    <row r="1076" spans="1:13" hidden="1" x14ac:dyDescent="0.25">
      <c r="A1076" s="1">
        <f>A1072</f>
        <v>0</v>
      </c>
    </row>
    <row r="1077" spans="1:13" hidden="1" x14ac:dyDescent="0.25">
      <c r="A1077" s="1">
        <f>A1078</f>
        <v>0</v>
      </c>
    </row>
    <row r="1078" spans="1:13" hidden="1" x14ac:dyDescent="0.25">
      <c r="A1078" s="1">
        <f>A1053*IF(COUNT([1]summary!$I$71:$I$80)=0,IF([1]summary!$G$20="všetky predmety spolu",0,1),IF([1]summary!$E$58="cenové ponuky komplexne",0,1))</f>
        <v>0</v>
      </c>
      <c r="C1078" s="97" t="s">
        <v>31</v>
      </c>
      <c r="D1078" s="98"/>
    </row>
    <row r="1079" spans="1:13" s="99" customFormat="1" hidden="1" x14ac:dyDescent="0.25">
      <c r="A1079" s="1">
        <f>A1078</f>
        <v>0</v>
      </c>
      <c r="C1079" s="97"/>
    </row>
    <row r="1080" spans="1:13" s="99" customFormat="1" ht="15" hidden="1" customHeight="1" x14ac:dyDescent="0.25">
      <c r="A1080" s="1">
        <f>A1078</f>
        <v>0</v>
      </c>
      <c r="C1080" s="97" t="s">
        <v>32</v>
      </c>
      <c r="D1080" s="98"/>
      <c r="G1080" s="100"/>
      <c r="H1080" s="100"/>
      <c r="I1080" s="100"/>
      <c r="J1080" s="100"/>
      <c r="K1080" s="100"/>
    </row>
    <row r="1081" spans="1:13" s="99" customFormat="1" hidden="1" x14ac:dyDescent="0.25">
      <c r="A1081" s="1">
        <f>A1078</f>
        <v>0</v>
      </c>
      <c r="F1081" s="101"/>
      <c r="G1081" s="102" t="str">
        <f>"podpis a pečiatka "&amp;IF(COUNT([1]summary!$I$71:$I$80)=0,"navrhovateľa","dodávateľa")</f>
        <v>podpis a pečiatka dodávateľa</v>
      </c>
      <c r="H1081" s="102"/>
      <c r="I1081" s="102"/>
      <c r="J1081" s="102"/>
      <c r="K1081" s="102"/>
    </row>
    <row r="1082" spans="1:13" s="99" customFormat="1" hidden="1" x14ac:dyDescent="0.25">
      <c r="A1082" s="1">
        <f>A1078</f>
        <v>0</v>
      </c>
      <c r="F1082" s="101"/>
      <c r="G1082" s="103"/>
      <c r="H1082" s="103"/>
      <c r="I1082" s="103"/>
      <c r="J1082" s="103"/>
      <c r="K1082" s="103"/>
    </row>
    <row r="1083" spans="1:13" ht="15" hidden="1" customHeight="1" x14ac:dyDescent="0.25">
      <c r="A1083" s="1">
        <f>A1078*IF(COUNT([1]summary!$I$71:$I$80)=0,1,0)</f>
        <v>0</v>
      </c>
      <c r="B1083" s="104" t="s">
        <v>33</v>
      </c>
      <c r="C1083" s="104"/>
      <c r="D1083" s="104"/>
      <c r="E1083" s="104"/>
      <c r="F1083" s="104"/>
      <c r="G1083" s="104"/>
      <c r="H1083" s="104"/>
      <c r="I1083" s="104"/>
      <c r="J1083" s="104"/>
      <c r="K1083" s="104"/>
      <c r="L1083" s="105"/>
    </row>
    <row r="1084" spans="1:13" hidden="1" x14ac:dyDescent="0.25">
      <c r="A1084" s="1">
        <f>A1083</f>
        <v>0</v>
      </c>
      <c r="B1084" s="104"/>
      <c r="C1084" s="104"/>
      <c r="D1084" s="104"/>
      <c r="E1084" s="104"/>
      <c r="F1084" s="104"/>
      <c r="G1084" s="104"/>
      <c r="H1084" s="104"/>
      <c r="I1084" s="104"/>
      <c r="J1084" s="104"/>
      <c r="K1084" s="104"/>
      <c r="L1084" s="105"/>
    </row>
    <row r="1085" spans="1:13" ht="15" hidden="1" customHeight="1" x14ac:dyDescent="0.25">
      <c r="A1085" s="1">
        <f>A1078*IF(A1083=1,0,1)</f>
        <v>0</v>
      </c>
      <c r="B1085" s="104" t="s">
        <v>34</v>
      </c>
      <c r="C1085" s="104"/>
      <c r="D1085" s="104"/>
      <c r="E1085" s="104"/>
      <c r="F1085" s="104"/>
      <c r="G1085" s="104"/>
      <c r="H1085" s="104"/>
      <c r="I1085" s="104"/>
      <c r="J1085" s="104"/>
      <c r="K1085" s="104"/>
      <c r="L1085" s="105"/>
    </row>
    <row r="1086" spans="1:13" hidden="1" x14ac:dyDescent="0.25">
      <c r="A1086" s="1">
        <f>A1085</f>
        <v>0</v>
      </c>
      <c r="B1086" s="104"/>
      <c r="C1086" s="104"/>
      <c r="D1086" s="104"/>
      <c r="E1086" s="104"/>
      <c r="F1086" s="104"/>
      <c r="G1086" s="104"/>
      <c r="H1086" s="104"/>
      <c r="I1086" s="104"/>
      <c r="J1086" s="104"/>
      <c r="K1086" s="104"/>
      <c r="L1086" s="105"/>
    </row>
    <row r="1087" spans="1:13" s="1" customFormat="1" ht="21" hidden="1" x14ac:dyDescent="0.25">
      <c r="A1087" s="1">
        <f>A1110*A1078</f>
        <v>0</v>
      </c>
      <c r="B1087" s="3"/>
      <c r="C1087" s="4"/>
      <c r="D1087" s="4"/>
      <c r="E1087" s="4"/>
      <c r="F1087" s="4"/>
      <c r="G1087" s="4"/>
      <c r="H1087" s="4"/>
      <c r="I1087" s="4"/>
      <c r="J1087" s="5" t="str">
        <f>IF(COUNT([1]summary!$I$71:$I$80)=0,'[1]Výzva na prieskum trhu'!$C$135,'[1]Výzva na predloženie CP'!$B$332)</f>
        <v xml:space="preserve">Príloha č. 2: </v>
      </c>
      <c r="K1087" s="5"/>
    </row>
    <row r="1088" spans="1:13" s="1" customFormat="1" ht="23.25" hidden="1" customHeight="1" x14ac:dyDescent="0.25">
      <c r="A1088" s="1">
        <f>A1110*A1078</f>
        <v>0</v>
      </c>
      <c r="B1088" s="6" t="str">
        <f>IF(COUNT([1]summary!$I$71:$I$80)=0,'[1]Výzva na prieskum trhu'!$B$2,'[1]Výzva na predloženie CP'!$B$2)</f>
        <v>Výzva na predloženie cenovej ponuky</v>
      </c>
      <c r="C1088" s="6"/>
      <c r="D1088" s="6"/>
      <c r="E1088" s="6"/>
      <c r="F1088" s="6"/>
      <c r="G1088" s="6"/>
      <c r="H1088" s="6"/>
      <c r="I1088" s="6"/>
      <c r="J1088" s="6"/>
      <c r="K1088" s="6"/>
      <c r="M1088" s="7"/>
    </row>
    <row r="1089" spans="1:13" s="1" customFormat="1" hidden="1" x14ac:dyDescent="0.25">
      <c r="A1089" s="1">
        <f>A1110*A1078</f>
        <v>0</v>
      </c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M1089" s="7"/>
    </row>
    <row r="1090" spans="1:13" s="1" customFormat="1" ht="23.25" hidden="1" customHeight="1" x14ac:dyDescent="0.25">
      <c r="A1090" s="1">
        <f>A1110*A1078</f>
        <v>0</v>
      </c>
      <c r="B1090" s="6" t="str">
        <f>IF(COUNT([1]summary!$I$71:$I$80)=0,'[1]Výzva na prieskum trhu'!$E$135,'[1]Výzva na predloženie CP'!$E$332)</f>
        <v>Návrh na plnenie kritérií</v>
      </c>
      <c r="C1090" s="6"/>
      <c r="D1090" s="6"/>
      <c r="E1090" s="6"/>
      <c r="F1090" s="6"/>
      <c r="G1090" s="6"/>
      <c r="H1090" s="6"/>
      <c r="I1090" s="6"/>
      <c r="J1090" s="6"/>
      <c r="K1090" s="6"/>
      <c r="M1090" s="7"/>
    </row>
    <row r="1091" spans="1:13" hidden="1" x14ac:dyDescent="0.25">
      <c r="A1091" s="1">
        <f>A1110*A1078</f>
        <v>0</v>
      </c>
    </row>
    <row r="1092" spans="1:13" ht="15" hidden="1" customHeight="1" x14ac:dyDescent="0.25">
      <c r="A1092" s="1">
        <f>A1110*A1078</f>
        <v>0</v>
      </c>
      <c r="B1092" s="10" t="s">
        <v>1</v>
      </c>
      <c r="C1092" s="10"/>
      <c r="D1092" s="10"/>
      <c r="E1092" s="10"/>
      <c r="F1092" s="10"/>
      <c r="G1092" s="10"/>
      <c r="H1092" s="10"/>
      <c r="I1092" s="10"/>
      <c r="J1092" s="10"/>
      <c r="K1092" s="10"/>
    </row>
    <row r="1093" spans="1:13" hidden="1" x14ac:dyDescent="0.25">
      <c r="A1093" s="1">
        <f>A1110*A1078</f>
        <v>0</v>
      </c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</row>
    <row r="1094" spans="1:13" hidden="1" x14ac:dyDescent="0.25">
      <c r="A1094" s="1">
        <f>A1110*A1078</f>
        <v>0</v>
      </c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</row>
    <row r="1095" spans="1:13" hidden="1" x14ac:dyDescent="0.25">
      <c r="A1095" s="1">
        <f>A1110*A1078</f>
        <v>0</v>
      </c>
    </row>
    <row r="1096" spans="1:13" s="1" customFormat="1" ht="19.5" hidden="1" customHeight="1" thickBot="1" x14ac:dyDescent="0.3">
      <c r="A1096" s="1">
        <f>A1110*A1078</f>
        <v>0</v>
      </c>
      <c r="C1096" s="113" t="str">
        <f>"Identifikačné údaje "&amp;IF(OR([1]summary!$K$41="",[1]summary!$K$41&gt;=[1]summary!$K$39),"navrhovateľa:","dodávateľa:")</f>
        <v>Identifikačné údaje navrhovateľa:</v>
      </c>
      <c r="D1096" s="114"/>
      <c r="E1096" s="114"/>
      <c r="F1096" s="114"/>
      <c r="G1096" s="115"/>
    </row>
    <row r="1097" spans="1:13" s="1" customFormat="1" ht="19.5" hidden="1" customHeight="1" x14ac:dyDescent="0.25">
      <c r="A1097" s="1">
        <f>A1110*A1078</f>
        <v>0</v>
      </c>
      <c r="C1097" s="116" t="s">
        <v>2</v>
      </c>
      <c r="D1097" s="117"/>
      <c r="E1097" s="118"/>
      <c r="F1097" s="119"/>
      <c r="G1097" s="120"/>
    </row>
    <row r="1098" spans="1:13" s="1" customFormat="1" ht="39" hidden="1" customHeight="1" x14ac:dyDescent="0.25">
      <c r="A1098" s="1">
        <f>A1110*A1078</f>
        <v>0</v>
      </c>
      <c r="C1098" s="121" t="s">
        <v>3</v>
      </c>
      <c r="D1098" s="122"/>
      <c r="E1098" s="123"/>
      <c r="F1098" s="124"/>
      <c r="G1098" s="125"/>
    </row>
    <row r="1099" spans="1:13" s="1" customFormat="1" ht="19.5" hidden="1" customHeight="1" x14ac:dyDescent="0.25">
      <c r="A1099" s="1">
        <f>A1110*A1078</f>
        <v>0</v>
      </c>
      <c r="C1099" s="126" t="s">
        <v>4</v>
      </c>
      <c r="D1099" s="127"/>
      <c r="E1099" s="123"/>
      <c r="F1099" s="124"/>
      <c r="G1099" s="125"/>
    </row>
    <row r="1100" spans="1:13" s="1" customFormat="1" ht="19.5" hidden="1" customHeight="1" x14ac:dyDescent="0.25">
      <c r="A1100" s="1">
        <f>A1110*A1078</f>
        <v>0</v>
      </c>
      <c r="C1100" s="126" t="s">
        <v>5</v>
      </c>
      <c r="D1100" s="127"/>
      <c r="E1100" s="123"/>
      <c r="F1100" s="124"/>
      <c r="G1100" s="125"/>
    </row>
    <row r="1101" spans="1:13" s="1" customFormat="1" ht="30" hidden="1" customHeight="1" x14ac:dyDescent="0.25">
      <c r="A1101" s="1">
        <f>A1110</f>
        <v>0</v>
      </c>
      <c r="C1101" s="26" t="s">
        <v>6</v>
      </c>
      <c r="D1101" s="27"/>
      <c r="E1101" s="21"/>
      <c r="F1101" s="22"/>
      <c r="G1101" s="23"/>
      <c r="M1101" s="7"/>
    </row>
    <row r="1102" spans="1:13" s="1" customFormat="1" ht="19.5" hidden="1" customHeight="1" x14ac:dyDescent="0.25">
      <c r="A1102" s="1">
        <f>A1110*A1078</f>
        <v>0</v>
      </c>
      <c r="C1102" s="126" t="s">
        <v>7</v>
      </c>
      <c r="D1102" s="127"/>
      <c r="E1102" s="123"/>
      <c r="F1102" s="124"/>
      <c r="G1102" s="125"/>
    </row>
    <row r="1103" spans="1:13" s="1" customFormat="1" ht="19.5" hidden="1" customHeight="1" x14ac:dyDescent="0.25">
      <c r="A1103" s="1">
        <f>A1110*A1078</f>
        <v>0</v>
      </c>
      <c r="C1103" s="126" t="s">
        <v>8</v>
      </c>
      <c r="D1103" s="127"/>
      <c r="E1103" s="123"/>
      <c r="F1103" s="124"/>
      <c r="G1103" s="125"/>
    </row>
    <row r="1104" spans="1:13" s="1" customFormat="1" ht="19.5" hidden="1" customHeight="1" x14ac:dyDescent="0.25">
      <c r="A1104" s="1">
        <f>A1110*A1078</f>
        <v>0</v>
      </c>
      <c r="C1104" s="126" t="s">
        <v>9</v>
      </c>
      <c r="D1104" s="127"/>
      <c r="E1104" s="123"/>
      <c r="F1104" s="124"/>
      <c r="G1104" s="125"/>
    </row>
    <row r="1105" spans="1:11" s="1" customFormat="1" ht="19.5" hidden="1" customHeight="1" x14ac:dyDescent="0.25">
      <c r="A1105" s="1">
        <f>A1110*A1078</f>
        <v>0</v>
      </c>
      <c r="C1105" s="126" t="s">
        <v>10</v>
      </c>
      <c r="D1105" s="127"/>
      <c r="E1105" s="123"/>
      <c r="F1105" s="124"/>
      <c r="G1105" s="125"/>
    </row>
    <row r="1106" spans="1:11" s="1" customFormat="1" ht="19.5" hidden="1" customHeight="1" x14ac:dyDescent="0.25">
      <c r="A1106" s="1">
        <f>A1110*A1078</f>
        <v>0</v>
      </c>
      <c r="C1106" s="126" t="s">
        <v>11</v>
      </c>
      <c r="D1106" s="127"/>
      <c r="E1106" s="123"/>
      <c r="F1106" s="124"/>
      <c r="G1106" s="125"/>
    </row>
    <row r="1107" spans="1:11" s="1" customFormat="1" ht="19.5" hidden="1" customHeight="1" thickBot="1" x14ac:dyDescent="0.3">
      <c r="A1107" s="1">
        <f>A1110*A1078</f>
        <v>0</v>
      </c>
      <c r="C1107" s="128" t="s">
        <v>12</v>
      </c>
      <c r="D1107" s="129"/>
      <c r="E1107" s="130"/>
      <c r="F1107" s="131"/>
      <c r="G1107" s="132"/>
    </row>
    <row r="1108" spans="1:11" hidden="1" x14ac:dyDescent="0.25">
      <c r="A1108" s="1">
        <f>A1110*A1078</f>
        <v>0</v>
      </c>
    </row>
    <row r="1109" spans="1:11" hidden="1" x14ac:dyDescent="0.25">
      <c r="A1109" s="1">
        <f>A1110*A1078</f>
        <v>0</v>
      </c>
    </row>
    <row r="1110" spans="1:11" hidden="1" x14ac:dyDescent="0.25">
      <c r="A1110">
        <f>IF(D1110&lt;&gt;"",1,0)</f>
        <v>0</v>
      </c>
      <c r="B1110" s="33" t="s">
        <v>35</v>
      </c>
      <c r="C1110" s="33"/>
      <c r="D1110" s="106" t="str">
        <f>IF([1]summary!$B$56&lt;&gt;"",[1]summary!$B$56,"")</f>
        <v/>
      </c>
      <c r="E1110" s="106"/>
      <c r="F1110" s="106"/>
      <c r="G1110" s="106"/>
      <c r="H1110" s="106"/>
      <c r="I1110" s="106"/>
      <c r="J1110" s="106"/>
      <c r="K1110" s="35"/>
    </row>
    <row r="1111" spans="1:11" hidden="1" x14ac:dyDescent="0.25">
      <c r="A1111" s="1">
        <f>A1110</f>
        <v>0</v>
      </c>
    </row>
    <row r="1112" spans="1:11" ht="54.95" hidden="1" customHeight="1" thickBot="1" x14ac:dyDescent="0.3">
      <c r="A1112" s="1">
        <f>A1110</f>
        <v>0</v>
      </c>
      <c r="B1112" s="107" t="s">
        <v>15</v>
      </c>
      <c r="C1112" s="108"/>
      <c r="D1112" s="109"/>
      <c r="E1112" s="110" t="s">
        <v>36</v>
      </c>
      <c r="F1112" s="111"/>
      <c r="G1112" s="40" t="s">
        <v>37</v>
      </c>
      <c r="H1112" s="39" t="s">
        <v>16</v>
      </c>
      <c r="I1112" s="40" t="s">
        <v>17</v>
      </c>
      <c r="J1112" s="112" t="s">
        <v>18</v>
      </c>
      <c r="K1112" s="112" t="s">
        <v>19</v>
      </c>
    </row>
    <row r="1113" spans="1:11" ht="25.5" hidden="1" customHeight="1" x14ac:dyDescent="0.25">
      <c r="A1113" s="1">
        <f>A1110</f>
        <v>0</v>
      </c>
      <c r="B1113" s="42" t="s">
        <v>38</v>
      </c>
      <c r="C1113" s="63"/>
      <c r="D1113" s="64"/>
      <c r="E1113" s="133"/>
      <c r="F1113" s="134"/>
      <c r="G1113" s="67" t="s">
        <v>39</v>
      </c>
      <c r="H1113" s="45"/>
      <c r="I1113" s="46"/>
      <c r="J1113" s="47" t="str">
        <f t="shared" ref="J1113:J1120" si="19">IF(AND(H1113&lt;&gt;"",I1113&lt;&gt;""),H1113*I1113,"")</f>
        <v/>
      </c>
      <c r="K1113" s="48" t="str">
        <f>IF(J1113&lt;&gt;"",J1113*IF(E1101="platiteľ DPH",1.2,1),"")</f>
        <v/>
      </c>
    </row>
    <row r="1114" spans="1:11" ht="25.5" hidden="1" customHeight="1" x14ac:dyDescent="0.25">
      <c r="A1114" s="1">
        <f>A1110</f>
        <v>0</v>
      </c>
      <c r="B1114" s="49"/>
      <c r="C1114" s="68"/>
      <c r="D1114" s="69"/>
      <c r="E1114" s="135"/>
      <c r="F1114" s="136"/>
      <c r="G1114" s="72" t="s">
        <v>39</v>
      </c>
      <c r="H1114" s="52"/>
      <c r="I1114" s="53"/>
      <c r="J1114" s="54" t="str">
        <f t="shared" si="19"/>
        <v/>
      </c>
      <c r="K1114" s="55" t="str">
        <f>IF(J1114&lt;&gt;"",J1114*IF(E1101="platiteľ DPH",1.2,1),"")</f>
        <v/>
      </c>
    </row>
    <row r="1115" spans="1:11" ht="25.5" hidden="1" customHeight="1" thickBot="1" x14ac:dyDescent="0.3">
      <c r="A1115" s="1">
        <f>A1110</f>
        <v>0</v>
      </c>
      <c r="B1115" s="56"/>
      <c r="C1115" s="73"/>
      <c r="D1115" s="74"/>
      <c r="E1115" s="137"/>
      <c r="F1115" s="138"/>
      <c r="G1115" s="77" t="s">
        <v>39</v>
      </c>
      <c r="H1115" s="59"/>
      <c r="I1115" s="60"/>
      <c r="J1115" s="61" t="str">
        <f t="shared" si="19"/>
        <v/>
      </c>
      <c r="K1115" s="62" t="str">
        <f>IF(J1115&lt;&gt;"",J1115*IF(E1101="platiteľ DPH",1.2,1),"")</f>
        <v/>
      </c>
    </row>
    <row r="1116" spans="1:11" ht="25.5" hidden="1" customHeight="1" x14ac:dyDescent="0.25">
      <c r="A1116" s="1">
        <f>A1110</f>
        <v>0</v>
      </c>
      <c r="B1116" s="42" t="s">
        <v>20</v>
      </c>
      <c r="C1116" s="63"/>
      <c r="D1116" s="64"/>
      <c r="E1116" s="133"/>
      <c r="F1116" s="134"/>
      <c r="G1116" s="67" t="s">
        <v>39</v>
      </c>
      <c r="H1116" s="45"/>
      <c r="I1116" s="46"/>
      <c r="J1116" s="47" t="str">
        <f t="shared" si="19"/>
        <v/>
      </c>
      <c r="K1116" s="48" t="str">
        <f>IF(J1116&lt;&gt;"",J1116*IF(E1101="platiteľ DPH",1.2,1),"")</f>
        <v/>
      </c>
    </row>
    <row r="1117" spans="1:11" ht="25.5" hidden="1" customHeight="1" x14ac:dyDescent="0.25">
      <c r="A1117" s="1">
        <f>A1110</f>
        <v>0</v>
      </c>
      <c r="B1117" s="49"/>
      <c r="C1117" s="68"/>
      <c r="D1117" s="69"/>
      <c r="E1117" s="135"/>
      <c r="F1117" s="136"/>
      <c r="G1117" s="72" t="s">
        <v>39</v>
      </c>
      <c r="H1117" s="52"/>
      <c r="I1117" s="53"/>
      <c r="J1117" s="54" t="str">
        <f t="shared" si="19"/>
        <v/>
      </c>
      <c r="K1117" s="55" t="str">
        <f>IF(J1117&lt;&gt;"",J1117*IF(E1101="platiteľ DPH",1.2,1),"")</f>
        <v/>
      </c>
    </row>
    <row r="1118" spans="1:11" ht="25.5" hidden="1" customHeight="1" thickBot="1" x14ac:dyDescent="0.3">
      <c r="A1118" s="1">
        <f>A1110</f>
        <v>0</v>
      </c>
      <c r="B1118" s="56"/>
      <c r="C1118" s="73"/>
      <c r="D1118" s="74"/>
      <c r="E1118" s="137"/>
      <c r="F1118" s="138"/>
      <c r="G1118" s="77" t="s">
        <v>39</v>
      </c>
      <c r="H1118" s="59"/>
      <c r="I1118" s="60"/>
      <c r="J1118" s="61" t="str">
        <f t="shared" si="19"/>
        <v/>
      </c>
      <c r="K1118" s="62" t="str">
        <f>IF(J1118&lt;&gt;"",J1118*IF(E1101="platiteľ DPH",1.2,1),"")</f>
        <v/>
      </c>
    </row>
    <row r="1119" spans="1:11" ht="25.5" hidden="1" customHeight="1" x14ac:dyDescent="0.25">
      <c r="A1119" s="1">
        <f>A1110</f>
        <v>0</v>
      </c>
      <c r="B1119" s="42" t="s">
        <v>21</v>
      </c>
      <c r="C1119" s="63"/>
      <c r="D1119" s="64" t="s">
        <v>22</v>
      </c>
      <c r="E1119" s="139" t="s">
        <v>23</v>
      </c>
      <c r="F1119" s="140"/>
      <c r="G1119" s="67" t="s">
        <v>23</v>
      </c>
      <c r="H1119" s="45"/>
      <c r="I1119" s="46">
        <v>1</v>
      </c>
      <c r="J1119" s="80" t="str">
        <f t="shared" si="19"/>
        <v/>
      </c>
      <c r="K1119" s="81" t="str">
        <f>IF(J1119&lt;&gt;"",J1119*IF(E1101="platiteľ DPH",1.2,1),"")</f>
        <v/>
      </c>
    </row>
    <row r="1120" spans="1:11" ht="25.5" hidden="1" customHeight="1" thickBot="1" x14ac:dyDescent="0.3">
      <c r="A1120" s="1">
        <f>A1110</f>
        <v>0</v>
      </c>
      <c r="B1120" s="56"/>
      <c r="C1120" s="73"/>
      <c r="D1120" s="74" t="s">
        <v>24</v>
      </c>
      <c r="E1120" s="141" t="s">
        <v>23</v>
      </c>
      <c r="F1120" s="142"/>
      <c r="G1120" s="77" t="s">
        <v>23</v>
      </c>
      <c r="H1120" s="59"/>
      <c r="I1120" s="60">
        <v>1</v>
      </c>
      <c r="J1120" s="61" t="str">
        <f t="shared" si="19"/>
        <v/>
      </c>
      <c r="K1120" s="62" t="str">
        <f>IF(J1120&lt;&gt;"",J1120*IF(E1101="platiteľ DPH",1.2,1),"")</f>
        <v/>
      </c>
    </row>
    <row r="1121" spans="1:13" ht="25.5" hidden="1" customHeight="1" thickBot="1" x14ac:dyDescent="0.3">
      <c r="A1121" s="1">
        <f>A1110</f>
        <v>0</v>
      </c>
      <c r="B1121" s="84"/>
      <c r="C1121" s="85"/>
      <c r="D1121" s="85"/>
      <c r="E1121" s="85"/>
      <c r="F1121" s="85"/>
      <c r="G1121" s="85"/>
      <c r="H1121" s="86"/>
      <c r="I1121" s="86" t="s">
        <v>40</v>
      </c>
      <c r="J1121" s="88" t="str">
        <f>IF(SUM(J1113:J1120)&gt;0,SUM(J1113:J1120),"")</f>
        <v/>
      </c>
      <c r="K1121" s="88" t="str">
        <f>IF(SUM(K1113:K1120)&gt;0,SUM(K1113:K1120),"")</f>
        <v/>
      </c>
    </row>
    <row r="1122" spans="1:13" hidden="1" x14ac:dyDescent="0.25">
      <c r="A1122" s="1">
        <f>A1110</f>
        <v>0</v>
      </c>
      <c r="B1122" s="89" t="s">
        <v>26</v>
      </c>
    </row>
    <row r="1123" spans="1:13" hidden="1" x14ac:dyDescent="0.25">
      <c r="A1123" s="1">
        <f>A1110</f>
        <v>0</v>
      </c>
    </row>
    <row r="1124" spans="1:13" hidden="1" x14ac:dyDescent="0.25">
      <c r="A1124" s="1">
        <f>A1110</f>
        <v>0</v>
      </c>
    </row>
    <row r="1125" spans="1:13" ht="15" hidden="1" customHeight="1" x14ac:dyDescent="0.25">
      <c r="A1125" s="1">
        <f>A1110*IF(COUNT([1]summary!$I$71:$I$80)=0,1,0)</f>
        <v>0</v>
      </c>
      <c r="C1125" s="90" t="s">
        <v>27</v>
      </c>
      <c r="D1125" s="91"/>
      <c r="E1125" s="91"/>
      <c r="F1125" s="91"/>
      <c r="G1125" s="91"/>
      <c r="H1125" s="91"/>
      <c r="I1125" s="91"/>
      <c r="J1125" s="92"/>
    </row>
    <row r="1126" spans="1:13" hidden="1" x14ac:dyDescent="0.25">
      <c r="A1126" s="1">
        <f>A1125</f>
        <v>0</v>
      </c>
      <c r="C1126" s="93"/>
      <c r="D1126" s="94"/>
      <c r="E1126" s="94"/>
      <c r="F1126" s="94"/>
      <c r="G1126" s="94"/>
      <c r="H1126" s="94"/>
      <c r="I1126" s="94"/>
      <c r="J1126" s="95"/>
    </row>
    <row r="1127" spans="1:13" hidden="1" x14ac:dyDescent="0.25">
      <c r="A1127" s="1">
        <f>A1125</f>
        <v>0</v>
      </c>
    </row>
    <row r="1128" spans="1:13" hidden="1" x14ac:dyDescent="0.25">
      <c r="A1128" s="1">
        <f>A1125</f>
        <v>0</v>
      </c>
    </row>
    <row r="1129" spans="1:13" hidden="1" x14ac:dyDescent="0.25">
      <c r="A1129" s="1">
        <f>A1110*IF([1]summary!$F$12='Príloha č. 2'!M1129,1,0)</f>
        <v>0</v>
      </c>
      <c r="B1129" s="96" t="s">
        <v>41</v>
      </c>
      <c r="C1129" s="96"/>
      <c r="D1129" s="96"/>
      <c r="E1129" s="96"/>
      <c r="F1129" s="96"/>
      <c r="G1129" s="96"/>
      <c r="H1129" s="96"/>
      <c r="I1129" s="96"/>
      <c r="J1129" s="96"/>
      <c r="K1129" s="96"/>
      <c r="M1129" s="7" t="s">
        <v>29</v>
      </c>
    </row>
    <row r="1130" spans="1:13" hidden="1" x14ac:dyDescent="0.25">
      <c r="A1130" s="1">
        <f>A1129</f>
        <v>0</v>
      </c>
    </row>
    <row r="1131" spans="1:13" ht="15" hidden="1" customHeight="1" x14ac:dyDescent="0.25">
      <c r="A1131" s="1">
        <f>A1129</f>
        <v>0</v>
      </c>
      <c r="B1131" s="10" t="s">
        <v>42</v>
      </c>
      <c r="C1131" s="10"/>
      <c r="D1131" s="10"/>
      <c r="E1131" s="10"/>
      <c r="F1131" s="10"/>
      <c r="G1131" s="10"/>
      <c r="H1131" s="10"/>
      <c r="I1131" s="10"/>
      <c r="J1131" s="10"/>
      <c r="K1131" s="10"/>
    </row>
    <row r="1132" spans="1:13" hidden="1" x14ac:dyDescent="0.25">
      <c r="A1132" s="1">
        <f>A1129</f>
        <v>0</v>
      </c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</row>
    <row r="1133" spans="1:13" hidden="1" x14ac:dyDescent="0.25">
      <c r="A1133" s="1">
        <f>A1129</f>
        <v>0</v>
      </c>
    </row>
    <row r="1134" spans="1:13" hidden="1" x14ac:dyDescent="0.25">
      <c r="A1134" s="1">
        <f>A1135</f>
        <v>0</v>
      </c>
    </row>
    <row r="1135" spans="1:13" hidden="1" x14ac:dyDescent="0.25">
      <c r="A1135" s="1">
        <f>A1110*IF(COUNT([1]summary!$I$71:$I$80)=0,IF([1]summary!$G$20="všetky predmety spolu",0,1),IF([1]summary!$E$58="cenové ponuky komplexne",0,1))</f>
        <v>0</v>
      </c>
      <c r="C1135" s="97" t="s">
        <v>31</v>
      </c>
      <c r="D1135" s="98"/>
    </row>
    <row r="1136" spans="1:13" s="99" customFormat="1" hidden="1" x14ac:dyDescent="0.25">
      <c r="A1136" s="1">
        <f>A1135</f>
        <v>0</v>
      </c>
      <c r="C1136" s="97"/>
    </row>
    <row r="1137" spans="1:12" s="99" customFormat="1" ht="15" hidden="1" customHeight="1" x14ac:dyDescent="0.25">
      <c r="A1137" s="1">
        <f>A1135</f>
        <v>0</v>
      </c>
      <c r="C1137" s="97" t="s">
        <v>32</v>
      </c>
      <c r="D1137" s="98"/>
      <c r="G1137" s="100"/>
      <c r="H1137" s="100"/>
      <c r="I1137" s="100"/>
      <c r="J1137" s="100"/>
      <c r="K1137" s="100"/>
    </row>
    <row r="1138" spans="1:12" s="99" customFormat="1" hidden="1" x14ac:dyDescent="0.25">
      <c r="A1138" s="1">
        <f>A1135</f>
        <v>0</v>
      </c>
      <c r="F1138" s="101"/>
      <c r="G1138" s="102" t="str">
        <f>"podpis a pečiatka "&amp;IF(COUNT([1]summary!$I$71:$I$80)=0,"navrhovateľa","dodávateľa")</f>
        <v>podpis a pečiatka dodávateľa</v>
      </c>
      <c r="H1138" s="102"/>
      <c r="I1138" s="102"/>
      <c r="J1138" s="102"/>
      <c r="K1138" s="102"/>
    </row>
    <row r="1139" spans="1:12" s="99" customFormat="1" hidden="1" x14ac:dyDescent="0.25">
      <c r="A1139" s="1">
        <f>A1135</f>
        <v>0</v>
      </c>
      <c r="F1139" s="101"/>
      <c r="G1139" s="103"/>
      <c r="H1139" s="103"/>
      <c r="I1139" s="103"/>
      <c r="J1139" s="103"/>
      <c r="K1139" s="103"/>
    </row>
    <row r="1140" spans="1:12" ht="15" hidden="1" customHeight="1" x14ac:dyDescent="0.25">
      <c r="A1140" s="1">
        <f>A1135*IF(COUNT([1]summary!$I$71:$I$80)=0,1,0)</f>
        <v>0</v>
      </c>
      <c r="B1140" s="104" t="s">
        <v>33</v>
      </c>
      <c r="C1140" s="104"/>
      <c r="D1140" s="104"/>
      <c r="E1140" s="104"/>
      <c r="F1140" s="104"/>
      <c r="G1140" s="104"/>
      <c r="H1140" s="104"/>
      <c r="I1140" s="104"/>
      <c r="J1140" s="104"/>
      <c r="K1140" s="104"/>
      <c r="L1140" s="105"/>
    </row>
    <row r="1141" spans="1:12" hidden="1" x14ac:dyDescent="0.25">
      <c r="A1141" s="1">
        <f>A1140</f>
        <v>0</v>
      </c>
      <c r="B1141" s="104"/>
      <c r="C1141" s="104"/>
      <c r="D1141" s="104"/>
      <c r="E1141" s="104"/>
      <c r="F1141" s="104"/>
      <c r="G1141" s="104"/>
      <c r="H1141" s="104"/>
      <c r="I1141" s="104"/>
      <c r="J1141" s="104"/>
      <c r="K1141" s="104"/>
      <c r="L1141" s="105"/>
    </row>
    <row r="1142" spans="1:12" ht="15" hidden="1" customHeight="1" x14ac:dyDescent="0.25">
      <c r="A1142" s="1">
        <f>A1135*IF(A1140=1,0,1)</f>
        <v>0</v>
      </c>
      <c r="B1142" s="104" t="s">
        <v>34</v>
      </c>
      <c r="C1142" s="104"/>
      <c r="D1142" s="104"/>
      <c r="E1142" s="104"/>
      <c r="F1142" s="104"/>
      <c r="G1142" s="104"/>
      <c r="H1142" s="104"/>
      <c r="I1142" s="104"/>
      <c r="J1142" s="104"/>
      <c r="K1142" s="104"/>
      <c r="L1142" s="105"/>
    </row>
    <row r="1143" spans="1:12" hidden="1" x14ac:dyDescent="0.25">
      <c r="A1143" s="1">
        <f>A1142</f>
        <v>0</v>
      </c>
      <c r="B1143" s="104"/>
      <c r="C1143" s="104"/>
      <c r="D1143" s="104"/>
      <c r="E1143" s="104"/>
      <c r="F1143" s="104"/>
      <c r="G1143" s="104"/>
      <c r="H1143" s="104"/>
      <c r="I1143" s="104"/>
      <c r="J1143" s="104"/>
      <c r="K1143" s="104"/>
      <c r="L1143" s="105"/>
    </row>
    <row r="1144" spans="1:12" x14ac:dyDescent="0.25">
      <c r="A1144" s="1">
        <f>IF(COUNT([1]summary!$I$71:$I$80)=0,IF([1]summary!$G$20="všetky predmety spolu",1,0),IF([1]summary!$E$58="cenové ponuky komplexne",1,0))</f>
        <v>1</v>
      </c>
      <c r="C1144" s="97" t="s">
        <v>31</v>
      </c>
      <c r="D1144" s="98"/>
    </row>
    <row r="1145" spans="1:12" s="99" customFormat="1" x14ac:dyDescent="0.25">
      <c r="A1145" s="1">
        <f>A1144</f>
        <v>1</v>
      </c>
      <c r="C1145" s="97"/>
    </row>
    <row r="1146" spans="1:12" s="99" customFormat="1" ht="15" customHeight="1" x14ac:dyDescent="0.25">
      <c r="A1146" s="1">
        <f>A1144</f>
        <v>1</v>
      </c>
      <c r="C1146" s="97" t="s">
        <v>32</v>
      </c>
      <c r="D1146" s="98"/>
      <c r="G1146" s="100"/>
      <c r="H1146" s="100"/>
      <c r="I1146" s="100"/>
      <c r="J1146" s="100"/>
      <c r="K1146" s="100"/>
    </row>
    <row r="1147" spans="1:12" s="99" customFormat="1" x14ac:dyDescent="0.25">
      <c r="A1147" s="1">
        <f>A1144</f>
        <v>1</v>
      </c>
      <c r="F1147" s="101"/>
      <c r="G1147" s="102" t="str">
        <f>"podpis a pečiatka "&amp;IF(COUNT([1]summary!$I$71:$I$80)=0,"navrhovateľa","dodávateľa")</f>
        <v>podpis a pečiatka dodávateľa</v>
      </c>
      <c r="H1147" s="102"/>
      <c r="I1147" s="102"/>
      <c r="J1147" s="102"/>
      <c r="K1147" s="102"/>
    </row>
    <row r="1148" spans="1:12" s="99" customFormat="1" x14ac:dyDescent="0.25">
      <c r="A1148" s="1">
        <f>A1144</f>
        <v>1</v>
      </c>
      <c r="F1148" s="101"/>
      <c r="G1148" s="103"/>
      <c r="H1148" s="103"/>
      <c r="I1148" s="103"/>
      <c r="J1148" s="103"/>
      <c r="K1148" s="103"/>
    </row>
    <row r="1149" spans="1:12" ht="15" hidden="1" customHeight="1" x14ac:dyDescent="0.25">
      <c r="A1149" s="1">
        <f>A1144*IF(COUNT([1]summary!$I$71:$I$80)=0,1,0)</f>
        <v>0</v>
      </c>
      <c r="B1149" s="104" t="s">
        <v>33</v>
      </c>
      <c r="C1149" s="104"/>
      <c r="D1149" s="104"/>
      <c r="E1149" s="104"/>
      <c r="F1149" s="104"/>
      <c r="G1149" s="104"/>
      <c r="H1149" s="104"/>
      <c r="I1149" s="104"/>
      <c r="J1149" s="104"/>
      <c r="K1149" s="104"/>
      <c r="L1149" s="105"/>
    </row>
    <row r="1150" spans="1:12" hidden="1" x14ac:dyDescent="0.25">
      <c r="A1150" s="1">
        <f>A1149</f>
        <v>0</v>
      </c>
      <c r="B1150" s="104"/>
      <c r="C1150" s="104"/>
      <c r="D1150" s="104"/>
      <c r="E1150" s="104"/>
      <c r="F1150" s="104"/>
      <c r="G1150" s="104"/>
      <c r="H1150" s="104"/>
      <c r="I1150" s="104"/>
      <c r="J1150" s="104"/>
      <c r="K1150" s="104"/>
      <c r="L1150" s="105"/>
    </row>
    <row r="1151" spans="1:12" ht="15" customHeight="1" x14ac:dyDescent="0.25">
      <c r="A1151" s="1">
        <f>A1144*IF(A1149=1,0,1)</f>
        <v>1</v>
      </c>
      <c r="B1151" s="104" t="s">
        <v>34</v>
      </c>
      <c r="C1151" s="104"/>
      <c r="D1151" s="104"/>
      <c r="E1151" s="104"/>
      <c r="F1151" s="104"/>
      <c r="G1151" s="104"/>
      <c r="H1151" s="104"/>
      <c r="I1151" s="104"/>
      <c r="J1151" s="104"/>
      <c r="K1151" s="104"/>
      <c r="L1151" s="105"/>
    </row>
    <row r="1152" spans="1:12" x14ac:dyDescent="0.25">
      <c r="A1152" s="1">
        <f>A1151</f>
        <v>1</v>
      </c>
      <c r="B1152" s="104"/>
      <c r="C1152" s="104"/>
      <c r="D1152" s="104"/>
      <c r="E1152" s="104"/>
      <c r="F1152" s="104"/>
      <c r="G1152" s="104"/>
      <c r="H1152" s="104"/>
      <c r="I1152" s="104"/>
      <c r="J1152" s="104"/>
      <c r="K1152" s="104"/>
      <c r="L1152" s="105"/>
    </row>
  </sheetData>
  <sheetProtection algorithmName="SHA-512" hashValue="TJYhgPIFoCMdIFgx+ike1JeevvI925SX7f3085uA+gwxN+Ru9faD/tR3ExkzuNK/G2Ok3ikhTiErlZ5Sqb9hYg==" saltValue="jRwgk4n3BrrhgnLWieB7fw==" spinCount="100000" sheet="1" objects="1" scenarios="1" formatCells="0" formatColumns="0" formatRows="0" selectLockedCells="1"/>
  <autoFilter ref="A1:A1152">
    <filterColumn colId="0">
      <filters>
        <filter val="1"/>
      </filters>
    </filterColumn>
  </autoFilter>
  <mergeCells count="959">
    <mergeCell ref="G1138:K1138"/>
    <mergeCell ref="B1140:K1141"/>
    <mergeCell ref="B1142:K1143"/>
    <mergeCell ref="G1147:K1147"/>
    <mergeCell ref="B1149:K1150"/>
    <mergeCell ref="B1151:K1152"/>
    <mergeCell ref="B1119:C1120"/>
    <mergeCell ref="E1119:F1119"/>
    <mergeCell ref="E1120:F1120"/>
    <mergeCell ref="C1125:J1126"/>
    <mergeCell ref="B1129:K1129"/>
    <mergeCell ref="B1131:K1132"/>
    <mergeCell ref="B1113:C1115"/>
    <mergeCell ref="E1113:F1113"/>
    <mergeCell ref="E1114:F1114"/>
    <mergeCell ref="E1115:F1115"/>
    <mergeCell ref="B1116:C1118"/>
    <mergeCell ref="E1116:F1116"/>
    <mergeCell ref="E1117:F1117"/>
    <mergeCell ref="E1118:F1118"/>
    <mergeCell ref="C1107:D1107"/>
    <mergeCell ref="E1107:G1107"/>
    <mergeCell ref="B1110:C1110"/>
    <mergeCell ref="D1110:J1110"/>
    <mergeCell ref="B1112:D1112"/>
    <mergeCell ref="E1112:F1112"/>
    <mergeCell ref="C1104:D1104"/>
    <mergeCell ref="E1104:G1104"/>
    <mergeCell ref="C1105:D1105"/>
    <mergeCell ref="E1105:G1105"/>
    <mergeCell ref="C1106:D1106"/>
    <mergeCell ref="E1106:G1106"/>
    <mergeCell ref="C1101:D1101"/>
    <mergeCell ref="E1101:G1101"/>
    <mergeCell ref="C1102:D1102"/>
    <mergeCell ref="E1102:G1102"/>
    <mergeCell ref="C1103:D1103"/>
    <mergeCell ref="E1103:G1103"/>
    <mergeCell ref="C1098:D1098"/>
    <mergeCell ref="E1098:G1098"/>
    <mergeCell ref="C1099:D1099"/>
    <mergeCell ref="E1099:G1099"/>
    <mergeCell ref="C1100:D1100"/>
    <mergeCell ref="E1100:G1100"/>
    <mergeCell ref="J1087:K1087"/>
    <mergeCell ref="B1088:K1088"/>
    <mergeCell ref="B1090:K1090"/>
    <mergeCell ref="B1092:K1094"/>
    <mergeCell ref="C1096:G1096"/>
    <mergeCell ref="C1097:D1097"/>
    <mergeCell ref="E1097:G1097"/>
    <mergeCell ref="C1068:J1069"/>
    <mergeCell ref="B1072:K1072"/>
    <mergeCell ref="B1074:K1075"/>
    <mergeCell ref="G1081:K1081"/>
    <mergeCell ref="B1083:K1084"/>
    <mergeCell ref="B1085:K1086"/>
    <mergeCell ref="B1059:C1061"/>
    <mergeCell ref="E1059:F1059"/>
    <mergeCell ref="E1060:F1060"/>
    <mergeCell ref="E1061:F1061"/>
    <mergeCell ref="B1062:C1063"/>
    <mergeCell ref="E1062:F1062"/>
    <mergeCell ref="E1063:F1063"/>
    <mergeCell ref="B1053:C1053"/>
    <mergeCell ref="D1053:J1053"/>
    <mergeCell ref="B1055:D1055"/>
    <mergeCell ref="E1055:F1055"/>
    <mergeCell ref="B1056:C1058"/>
    <mergeCell ref="E1056:F1056"/>
    <mergeCell ref="E1057:F1057"/>
    <mergeCell ref="E1058:F1058"/>
    <mergeCell ref="C1048:D1048"/>
    <mergeCell ref="E1048:G1048"/>
    <mergeCell ref="C1049:D1049"/>
    <mergeCell ref="E1049:G1049"/>
    <mergeCell ref="C1050:D1050"/>
    <mergeCell ref="E1050:G1050"/>
    <mergeCell ref="C1045:D1045"/>
    <mergeCell ref="E1045:G1045"/>
    <mergeCell ref="C1046:D1046"/>
    <mergeCell ref="E1046:G1046"/>
    <mergeCell ref="C1047:D1047"/>
    <mergeCell ref="E1047:G1047"/>
    <mergeCell ref="C1042:D1042"/>
    <mergeCell ref="E1042:G1042"/>
    <mergeCell ref="C1043:D1043"/>
    <mergeCell ref="E1043:G1043"/>
    <mergeCell ref="C1044:D1044"/>
    <mergeCell ref="E1044:G1044"/>
    <mergeCell ref="B1035:K1037"/>
    <mergeCell ref="C1039:G1039"/>
    <mergeCell ref="C1040:D1040"/>
    <mergeCell ref="E1040:G1040"/>
    <mergeCell ref="C1041:D1041"/>
    <mergeCell ref="E1041:G1041"/>
    <mergeCell ref="G1024:K1024"/>
    <mergeCell ref="B1026:K1027"/>
    <mergeCell ref="B1028:K1029"/>
    <mergeCell ref="J1030:K1030"/>
    <mergeCell ref="B1031:K1031"/>
    <mergeCell ref="B1033:K1033"/>
    <mergeCell ref="B1005:C1006"/>
    <mergeCell ref="E1005:F1005"/>
    <mergeCell ref="E1006:F1006"/>
    <mergeCell ref="C1011:J1012"/>
    <mergeCell ref="B1015:K1015"/>
    <mergeCell ref="B1017:K1018"/>
    <mergeCell ref="B999:C1001"/>
    <mergeCell ref="E999:F999"/>
    <mergeCell ref="E1000:F1000"/>
    <mergeCell ref="E1001:F1001"/>
    <mergeCell ref="B1002:C1004"/>
    <mergeCell ref="E1002:F1002"/>
    <mergeCell ref="E1003:F1003"/>
    <mergeCell ref="E1004:F1004"/>
    <mergeCell ref="C993:D993"/>
    <mergeCell ref="E993:G993"/>
    <mergeCell ref="B996:C996"/>
    <mergeCell ref="D996:J996"/>
    <mergeCell ref="B998:D998"/>
    <mergeCell ref="E998:F998"/>
    <mergeCell ref="C990:D990"/>
    <mergeCell ref="E990:G990"/>
    <mergeCell ref="C991:D991"/>
    <mergeCell ref="E991:G991"/>
    <mergeCell ref="C992:D992"/>
    <mergeCell ref="E992:G992"/>
    <mergeCell ref="C987:D987"/>
    <mergeCell ref="E987:G987"/>
    <mergeCell ref="C988:D988"/>
    <mergeCell ref="E988:G988"/>
    <mergeCell ref="C989:D989"/>
    <mergeCell ref="E989:G989"/>
    <mergeCell ref="C984:D984"/>
    <mergeCell ref="E984:G984"/>
    <mergeCell ref="C985:D985"/>
    <mergeCell ref="E985:G985"/>
    <mergeCell ref="C986:D986"/>
    <mergeCell ref="E986:G986"/>
    <mergeCell ref="J973:K973"/>
    <mergeCell ref="B974:K974"/>
    <mergeCell ref="B976:K976"/>
    <mergeCell ref="B978:K980"/>
    <mergeCell ref="C982:G982"/>
    <mergeCell ref="C983:D983"/>
    <mergeCell ref="E983:G983"/>
    <mergeCell ref="C954:J955"/>
    <mergeCell ref="B958:K958"/>
    <mergeCell ref="B960:K961"/>
    <mergeCell ref="G967:K967"/>
    <mergeCell ref="B969:K970"/>
    <mergeCell ref="B971:K972"/>
    <mergeCell ref="B945:C947"/>
    <mergeCell ref="E945:F945"/>
    <mergeCell ref="E946:F946"/>
    <mergeCell ref="E947:F947"/>
    <mergeCell ref="B948:C949"/>
    <mergeCell ref="E948:F948"/>
    <mergeCell ref="E949:F949"/>
    <mergeCell ref="B939:C939"/>
    <mergeCell ref="D939:J939"/>
    <mergeCell ref="B941:D941"/>
    <mergeCell ref="E941:F941"/>
    <mergeCell ref="B942:C944"/>
    <mergeCell ref="E942:F942"/>
    <mergeCell ref="E943:F943"/>
    <mergeCell ref="E944:F944"/>
    <mergeCell ref="C934:D934"/>
    <mergeCell ref="E934:G934"/>
    <mergeCell ref="C935:D935"/>
    <mergeCell ref="E935:G935"/>
    <mergeCell ref="C936:D936"/>
    <mergeCell ref="E936:G936"/>
    <mergeCell ref="C931:D931"/>
    <mergeCell ref="E931:G931"/>
    <mergeCell ref="C932:D932"/>
    <mergeCell ref="E932:G932"/>
    <mergeCell ref="C933:D933"/>
    <mergeCell ref="E933:G933"/>
    <mergeCell ref="C928:D928"/>
    <mergeCell ref="E928:G928"/>
    <mergeCell ref="C929:D929"/>
    <mergeCell ref="E929:G929"/>
    <mergeCell ref="C930:D930"/>
    <mergeCell ref="E930:G930"/>
    <mergeCell ref="B921:K923"/>
    <mergeCell ref="C925:G925"/>
    <mergeCell ref="C926:D926"/>
    <mergeCell ref="E926:G926"/>
    <mergeCell ref="C927:D927"/>
    <mergeCell ref="E927:G927"/>
    <mergeCell ref="G910:K910"/>
    <mergeCell ref="B912:K913"/>
    <mergeCell ref="B914:K915"/>
    <mergeCell ref="J916:K916"/>
    <mergeCell ref="B917:K917"/>
    <mergeCell ref="B919:K919"/>
    <mergeCell ref="B891:C892"/>
    <mergeCell ref="E891:F891"/>
    <mergeCell ref="E892:F892"/>
    <mergeCell ref="C897:J898"/>
    <mergeCell ref="B901:K901"/>
    <mergeCell ref="B903:K904"/>
    <mergeCell ref="B885:C887"/>
    <mergeCell ref="E885:F885"/>
    <mergeCell ref="E886:F886"/>
    <mergeCell ref="E887:F887"/>
    <mergeCell ref="B888:C890"/>
    <mergeCell ref="E888:F888"/>
    <mergeCell ref="E889:F889"/>
    <mergeCell ref="E890:F890"/>
    <mergeCell ref="C879:D879"/>
    <mergeCell ref="E879:G879"/>
    <mergeCell ref="B882:C882"/>
    <mergeCell ref="D882:J882"/>
    <mergeCell ref="B884:D884"/>
    <mergeCell ref="E884:F884"/>
    <mergeCell ref="C876:D876"/>
    <mergeCell ref="E876:G876"/>
    <mergeCell ref="C877:D877"/>
    <mergeCell ref="E877:G877"/>
    <mergeCell ref="C878:D878"/>
    <mergeCell ref="E878:G878"/>
    <mergeCell ref="C873:D873"/>
    <mergeCell ref="E873:G873"/>
    <mergeCell ref="C874:D874"/>
    <mergeCell ref="E874:G874"/>
    <mergeCell ref="C875:D875"/>
    <mergeCell ref="E875:G875"/>
    <mergeCell ref="C870:D870"/>
    <mergeCell ref="E870:G870"/>
    <mergeCell ref="C871:D871"/>
    <mergeCell ref="E871:G871"/>
    <mergeCell ref="C872:D872"/>
    <mergeCell ref="E872:G872"/>
    <mergeCell ref="J859:K859"/>
    <mergeCell ref="B860:K860"/>
    <mergeCell ref="B862:K862"/>
    <mergeCell ref="B864:K866"/>
    <mergeCell ref="C868:G868"/>
    <mergeCell ref="C869:D869"/>
    <mergeCell ref="E869:G869"/>
    <mergeCell ref="C840:J841"/>
    <mergeCell ref="B844:K844"/>
    <mergeCell ref="B846:K847"/>
    <mergeCell ref="G853:K853"/>
    <mergeCell ref="B855:K856"/>
    <mergeCell ref="B857:K858"/>
    <mergeCell ref="B831:C833"/>
    <mergeCell ref="E831:F831"/>
    <mergeCell ref="E832:F832"/>
    <mergeCell ref="E833:F833"/>
    <mergeCell ref="B834:C835"/>
    <mergeCell ref="E834:F834"/>
    <mergeCell ref="E835:F835"/>
    <mergeCell ref="B825:C825"/>
    <mergeCell ref="D825:J825"/>
    <mergeCell ref="B827:D827"/>
    <mergeCell ref="E827:F827"/>
    <mergeCell ref="B828:C830"/>
    <mergeCell ref="E828:F828"/>
    <mergeCell ref="E829:F829"/>
    <mergeCell ref="E830:F830"/>
    <mergeCell ref="C820:D820"/>
    <mergeCell ref="E820:G820"/>
    <mergeCell ref="C821:D821"/>
    <mergeCell ref="E821:G821"/>
    <mergeCell ref="C822:D822"/>
    <mergeCell ref="E822:G822"/>
    <mergeCell ref="C817:D817"/>
    <mergeCell ref="E817:G817"/>
    <mergeCell ref="C818:D818"/>
    <mergeCell ref="E818:G818"/>
    <mergeCell ref="C819:D819"/>
    <mergeCell ref="E819:G819"/>
    <mergeCell ref="C814:D814"/>
    <mergeCell ref="E814:G814"/>
    <mergeCell ref="C815:D815"/>
    <mergeCell ref="E815:G815"/>
    <mergeCell ref="C816:D816"/>
    <mergeCell ref="E816:G816"/>
    <mergeCell ref="B807:K809"/>
    <mergeCell ref="C811:G811"/>
    <mergeCell ref="C812:D812"/>
    <mergeCell ref="E812:G812"/>
    <mergeCell ref="C813:D813"/>
    <mergeCell ref="E813:G813"/>
    <mergeCell ref="G796:K796"/>
    <mergeCell ref="B798:K799"/>
    <mergeCell ref="B800:K801"/>
    <mergeCell ref="J802:K802"/>
    <mergeCell ref="B803:K803"/>
    <mergeCell ref="B805:K805"/>
    <mergeCell ref="B777:C778"/>
    <mergeCell ref="E777:F777"/>
    <mergeCell ref="E778:F778"/>
    <mergeCell ref="C783:J784"/>
    <mergeCell ref="B787:K787"/>
    <mergeCell ref="B789:K790"/>
    <mergeCell ref="B771:C773"/>
    <mergeCell ref="E771:F771"/>
    <mergeCell ref="E772:F772"/>
    <mergeCell ref="E773:F773"/>
    <mergeCell ref="B774:C776"/>
    <mergeCell ref="E774:F774"/>
    <mergeCell ref="E775:F775"/>
    <mergeCell ref="E776:F776"/>
    <mergeCell ref="C765:D765"/>
    <mergeCell ref="E765:G765"/>
    <mergeCell ref="B768:C768"/>
    <mergeCell ref="D768:J768"/>
    <mergeCell ref="B770:D770"/>
    <mergeCell ref="E770:F770"/>
    <mergeCell ref="C762:D762"/>
    <mergeCell ref="E762:G762"/>
    <mergeCell ref="C763:D763"/>
    <mergeCell ref="E763:G763"/>
    <mergeCell ref="C764:D764"/>
    <mergeCell ref="E764:G764"/>
    <mergeCell ref="C759:D759"/>
    <mergeCell ref="E759:G759"/>
    <mergeCell ref="C760:D760"/>
    <mergeCell ref="E760:G760"/>
    <mergeCell ref="C761:D761"/>
    <mergeCell ref="E761:G761"/>
    <mergeCell ref="C756:D756"/>
    <mergeCell ref="E756:G756"/>
    <mergeCell ref="C757:D757"/>
    <mergeCell ref="E757:G757"/>
    <mergeCell ref="C758:D758"/>
    <mergeCell ref="E758:G758"/>
    <mergeCell ref="J745:K745"/>
    <mergeCell ref="B746:K746"/>
    <mergeCell ref="B748:K748"/>
    <mergeCell ref="B750:K752"/>
    <mergeCell ref="C754:G754"/>
    <mergeCell ref="C755:D755"/>
    <mergeCell ref="E755:G755"/>
    <mergeCell ref="C726:J727"/>
    <mergeCell ref="B730:K730"/>
    <mergeCell ref="B732:K733"/>
    <mergeCell ref="G739:K739"/>
    <mergeCell ref="B741:K742"/>
    <mergeCell ref="B743:K744"/>
    <mergeCell ref="B717:C719"/>
    <mergeCell ref="E717:F717"/>
    <mergeCell ref="E718:F718"/>
    <mergeCell ref="E719:F719"/>
    <mergeCell ref="B720:C721"/>
    <mergeCell ref="E720:F720"/>
    <mergeCell ref="E721:F721"/>
    <mergeCell ref="B711:C711"/>
    <mergeCell ref="D711:J711"/>
    <mergeCell ref="B713:D713"/>
    <mergeCell ref="E713:F713"/>
    <mergeCell ref="B714:C716"/>
    <mergeCell ref="E714:F714"/>
    <mergeCell ref="E715:F715"/>
    <mergeCell ref="E716:F716"/>
    <mergeCell ref="C706:D706"/>
    <mergeCell ref="E706:G706"/>
    <mergeCell ref="C707:D707"/>
    <mergeCell ref="E707:G707"/>
    <mergeCell ref="C708:D708"/>
    <mergeCell ref="E708:G708"/>
    <mergeCell ref="C703:D703"/>
    <mergeCell ref="E703:G703"/>
    <mergeCell ref="C704:D704"/>
    <mergeCell ref="E704:G704"/>
    <mergeCell ref="C705:D705"/>
    <mergeCell ref="E705:G705"/>
    <mergeCell ref="C700:D700"/>
    <mergeCell ref="E700:G700"/>
    <mergeCell ref="C701:D701"/>
    <mergeCell ref="E701:G701"/>
    <mergeCell ref="C702:D702"/>
    <mergeCell ref="E702:G702"/>
    <mergeCell ref="B693:K695"/>
    <mergeCell ref="C697:G697"/>
    <mergeCell ref="C698:D698"/>
    <mergeCell ref="E698:G698"/>
    <mergeCell ref="C699:D699"/>
    <mergeCell ref="E699:G699"/>
    <mergeCell ref="G682:K682"/>
    <mergeCell ref="B684:K685"/>
    <mergeCell ref="B686:K687"/>
    <mergeCell ref="J688:K688"/>
    <mergeCell ref="B689:K689"/>
    <mergeCell ref="B691:K691"/>
    <mergeCell ref="B663:C664"/>
    <mergeCell ref="E663:F663"/>
    <mergeCell ref="E664:F664"/>
    <mergeCell ref="C669:J670"/>
    <mergeCell ref="B673:K673"/>
    <mergeCell ref="B675:K676"/>
    <mergeCell ref="B657:C659"/>
    <mergeCell ref="E657:F657"/>
    <mergeCell ref="E658:F658"/>
    <mergeCell ref="E659:F659"/>
    <mergeCell ref="B660:C662"/>
    <mergeCell ref="E660:F660"/>
    <mergeCell ref="E661:F661"/>
    <mergeCell ref="E662:F662"/>
    <mergeCell ref="C651:D651"/>
    <mergeCell ref="E651:G651"/>
    <mergeCell ref="B654:C654"/>
    <mergeCell ref="D654:J654"/>
    <mergeCell ref="B656:D656"/>
    <mergeCell ref="E656:F656"/>
    <mergeCell ref="C648:D648"/>
    <mergeCell ref="E648:G648"/>
    <mergeCell ref="C649:D649"/>
    <mergeCell ref="E649:G649"/>
    <mergeCell ref="C650:D650"/>
    <mergeCell ref="E650:G650"/>
    <mergeCell ref="C645:D645"/>
    <mergeCell ref="E645:G645"/>
    <mergeCell ref="C646:D646"/>
    <mergeCell ref="E646:G646"/>
    <mergeCell ref="C647:D647"/>
    <mergeCell ref="E647:G647"/>
    <mergeCell ref="C642:D642"/>
    <mergeCell ref="E642:G642"/>
    <mergeCell ref="C643:D643"/>
    <mergeCell ref="E643:G643"/>
    <mergeCell ref="C644:D644"/>
    <mergeCell ref="E644:G644"/>
    <mergeCell ref="J631:K631"/>
    <mergeCell ref="B632:K632"/>
    <mergeCell ref="B634:K634"/>
    <mergeCell ref="B636:K638"/>
    <mergeCell ref="C640:G640"/>
    <mergeCell ref="C641:D641"/>
    <mergeCell ref="E641:G641"/>
    <mergeCell ref="C612:J613"/>
    <mergeCell ref="B616:K616"/>
    <mergeCell ref="B618:K619"/>
    <mergeCell ref="G625:K625"/>
    <mergeCell ref="B627:K628"/>
    <mergeCell ref="B629:K630"/>
    <mergeCell ref="B603:C605"/>
    <mergeCell ref="E603:F603"/>
    <mergeCell ref="E604:F604"/>
    <mergeCell ref="E605:F605"/>
    <mergeCell ref="B606:C607"/>
    <mergeCell ref="E606:F606"/>
    <mergeCell ref="E607:F607"/>
    <mergeCell ref="B597:C597"/>
    <mergeCell ref="D597:J597"/>
    <mergeCell ref="B599:D599"/>
    <mergeCell ref="E599:F599"/>
    <mergeCell ref="B600:C602"/>
    <mergeCell ref="E600:F600"/>
    <mergeCell ref="E601:F601"/>
    <mergeCell ref="E602:F602"/>
    <mergeCell ref="C592:D592"/>
    <mergeCell ref="E592:G592"/>
    <mergeCell ref="C593:D593"/>
    <mergeCell ref="E593:G593"/>
    <mergeCell ref="C594:D594"/>
    <mergeCell ref="E594:G594"/>
    <mergeCell ref="C589:D589"/>
    <mergeCell ref="E589:G589"/>
    <mergeCell ref="C590:D590"/>
    <mergeCell ref="E590:G590"/>
    <mergeCell ref="C591:D591"/>
    <mergeCell ref="E591:G591"/>
    <mergeCell ref="C586:D586"/>
    <mergeCell ref="E586:G586"/>
    <mergeCell ref="C587:D587"/>
    <mergeCell ref="E587:G587"/>
    <mergeCell ref="C588:D588"/>
    <mergeCell ref="E588:G588"/>
    <mergeCell ref="B579:K581"/>
    <mergeCell ref="C583:G583"/>
    <mergeCell ref="C584:D584"/>
    <mergeCell ref="E584:G584"/>
    <mergeCell ref="C585:D585"/>
    <mergeCell ref="E585:G585"/>
    <mergeCell ref="G568:K568"/>
    <mergeCell ref="B570:K571"/>
    <mergeCell ref="B572:K573"/>
    <mergeCell ref="J574:K574"/>
    <mergeCell ref="B575:K575"/>
    <mergeCell ref="B577:K577"/>
    <mergeCell ref="B549:C550"/>
    <mergeCell ref="E549:F549"/>
    <mergeCell ref="E550:F550"/>
    <mergeCell ref="C555:J556"/>
    <mergeCell ref="B559:K559"/>
    <mergeCell ref="B561:K562"/>
    <mergeCell ref="B543:C545"/>
    <mergeCell ref="E543:F543"/>
    <mergeCell ref="E544:F544"/>
    <mergeCell ref="E545:F545"/>
    <mergeCell ref="B546:C548"/>
    <mergeCell ref="E546:F546"/>
    <mergeCell ref="E547:F547"/>
    <mergeCell ref="E548:F548"/>
    <mergeCell ref="C537:D537"/>
    <mergeCell ref="E537:G537"/>
    <mergeCell ref="B540:C540"/>
    <mergeCell ref="D540:J540"/>
    <mergeCell ref="B542:D542"/>
    <mergeCell ref="E542:F542"/>
    <mergeCell ref="C534:D534"/>
    <mergeCell ref="E534:G534"/>
    <mergeCell ref="C535:D535"/>
    <mergeCell ref="E535:G535"/>
    <mergeCell ref="C536:D536"/>
    <mergeCell ref="E536:G536"/>
    <mergeCell ref="C531:D531"/>
    <mergeCell ref="E531:G531"/>
    <mergeCell ref="C532:D532"/>
    <mergeCell ref="E532:G532"/>
    <mergeCell ref="C533:D533"/>
    <mergeCell ref="E533:G533"/>
    <mergeCell ref="C528:D528"/>
    <mergeCell ref="E528:G528"/>
    <mergeCell ref="C529:D529"/>
    <mergeCell ref="E529:G529"/>
    <mergeCell ref="C530:D530"/>
    <mergeCell ref="E530:G530"/>
    <mergeCell ref="J517:K517"/>
    <mergeCell ref="B518:K518"/>
    <mergeCell ref="B520:K520"/>
    <mergeCell ref="B522:K524"/>
    <mergeCell ref="C526:G526"/>
    <mergeCell ref="C527:D527"/>
    <mergeCell ref="E527:G527"/>
    <mergeCell ref="C498:J499"/>
    <mergeCell ref="B502:K502"/>
    <mergeCell ref="B504:K505"/>
    <mergeCell ref="G511:K511"/>
    <mergeCell ref="B513:K514"/>
    <mergeCell ref="B515:K516"/>
    <mergeCell ref="B489:C491"/>
    <mergeCell ref="E489:F489"/>
    <mergeCell ref="E490:F490"/>
    <mergeCell ref="E491:F491"/>
    <mergeCell ref="B492:C493"/>
    <mergeCell ref="E492:F492"/>
    <mergeCell ref="E493:F493"/>
    <mergeCell ref="B483:C483"/>
    <mergeCell ref="D483:J483"/>
    <mergeCell ref="B485:D485"/>
    <mergeCell ref="E485:F485"/>
    <mergeCell ref="B486:C488"/>
    <mergeCell ref="E486:F486"/>
    <mergeCell ref="E487:F487"/>
    <mergeCell ref="E488:F488"/>
    <mergeCell ref="C478:D478"/>
    <mergeCell ref="E478:G478"/>
    <mergeCell ref="C479:D479"/>
    <mergeCell ref="E479:G479"/>
    <mergeCell ref="C480:D480"/>
    <mergeCell ref="E480:G480"/>
    <mergeCell ref="C475:D475"/>
    <mergeCell ref="E475:G475"/>
    <mergeCell ref="C476:D476"/>
    <mergeCell ref="E476:G476"/>
    <mergeCell ref="C477:D477"/>
    <mergeCell ref="E477:G477"/>
    <mergeCell ref="C472:D472"/>
    <mergeCell ref="E472:G472"/>
    <mergeCell ref="C473:D473"/>
    <mergeCell ref="E473:G473"/>
    <mergeCell ref="C474:D474"/>
    <mergeCell ref="E474:G474"/>
    <mergeCell ref="B465:K467"/>
    <mergeCell ref="C469:G469"/>
    <mergeCell ref="C470:D470"/>
    <mergeCell ref="E470:G470"/>
    <mergeCell ref="C471:D471"/>
    <mergeCell ref="E471:G471"/>
    <mergeCell ref="G454:K454"/>
    <mergeCell ref="B456:K457"/>
    <mergeCell ref="B458:K459"/>
    <mergeCell ref="J460:K460"/>
    <mergeCell ref="B461:K461"/>
    <mergeCell ref="B463:K463"/>
    <mergeCell ref="B435:C436"/>
    <mergeCell ref="E435:F435"/>
    <mergeCell ref="E436:F436"/>
    <mergeCell ref="C441:J442"/>
    <mergeCell ref="B445:K445"/>
    <mergeCell ref="B447:K448"/>
    <mergeCell ref="B429:C431"/>
    <mergeCell ref="E429:F429"/>
    <mergeCell ref="E430:F430"/>
    <mergeCell ref="E431:F431"/>
    <mergeCell ref="B432:C434"/>
    <mergeCell ref="E432:F432"/>
    <mergeCell ref="E433:F433"/>
    <mergeCell ref="E434:F434"/>
    <mergeCell ref="C423:D423"/>
    <mergeCell ref="E423:G423"/>
    <mergeCell ref="B426:C426"/>
    <mergeCell ref="D426:J426"/>
    <mergeCell ref="B428:D428"/>
    <mergeCell ref="E428:F428"/>
    <mergeCell ref="C420:D420"/>
    <mergeCell ref="E420:G420"/>
    <mergeCell ref="C421:D421"/>
    <mergeCell ref="E421:G421"/>
    <mergeCell ref="C422:D422"/>
    <mergeCell ref="E422:G422"/>
    <mergeCell ref="C417:D417"/>
    <mergeCell ref="E417:G417"/>
    <mergeCell ref="C418:D418"/>
    <mergeCell ref="E418:G418"/>
    <mergeCell ref="C419:D419"/>
    <mergeCell ref="E419:G419"/>
    <mergeCell ref="C414:D414"/>
    <mergeCell ref="E414:G414"/>
    <mergeCell ref="C415:D415"/>
    <mergeCell ref="E415:G415"/>
    <mergeCell ref="C416:D416"/>
    <mergeCell ref="E416:G416"/>
    <mergeCell ref="J403:K403"/>
    <mergeCell ref="B404:K404"/>
    <mergeCell ref="B406:K406"/>
    <mergeCell ref="B408:K410"/>
    <mergeCell ref="C412:G412"/>
    <mergeCell ref="C413:D413"/>
    <mergeCell ref="E413:G413"/>
    <mergeCell ref="C384:J385"/>
    <mergeCell ref="B388:K388"/>
    <mergeCell ref="B390:K391"/>
    <mergeCell ref="G397:K397"/>
    <mergeCell ref="B399:K400"/>
    <mergeCell ref="B401:K402"/>
    <mergeCell ref="B375:C377"/>
    <mergeCell ref="E375:F375"/>
    <mergeCell ref="E376:F376"/>
    <mergeCell ref="E377:F377"/>
    <mergeCell ref="B378:C379"/>
    <mergeCell ref="E378:F378"/>
    <mergeCell ref="E379:F379"/>
    <mergeCell ref="B369:C369"/>
    <mergeCell ref="D369:J369"/>
    <mergeCell ref="B371:D371"/>
    <mergeCell ref="E371:F371"/>
    <mergeCell ref="B372:C374"/>
    <mergeCell ref="E372:F372"/>
    <mergeCell ref="E373:F373"/>
    <mergeCell ref="E374:F374"/>
    <mergeCell ref="C364:D364"/>
    <mergeCell ref="E364:G364"/>
    <mergeCell ref="C365:D365"/>
    <mergeCell ref="E365:G365"/>
    <mergeCell ref="C366:D366"/>
    <mergeCell ref="E366:G366"/>
    <mergeCell ref="C361:D361"/>
    <mergeCell ref="E361:G361"/>
    <mergeCell ref="C362:D362"/>
    <mergeCell ref="E362:G362"/>
    <mergeCell ref="C363:D363"/>
    <mergeCell ref="E363:G363"/>
    <mergeCell ref="C358:D358"/>
    <mergeCell ref="E358:G358"/>
    <mergeCell ref="C359:D359"/>
    <mergeCell ref="E359:G359"/>
    <mergeCell ref="C360:D360"/>
    <mergeCell ref="E360:G360"/>
    <mergeCell ref="B351:K353"/>
    <mergeCell ref="C355:G355"/>
    <mergeCell ref="C356:D356"/>
    <mergeCell ref="E356:G356"/>
    <mergeCell ref="C357:D357"/>
    <mergeCell ref="E357:G357"/>
    <mergeCell ref="G340:K340"/>
    <mergeCell ref="B342:K343"/>
    <mergeCell ref="B344:K345"/>
    <mergeCell ref="J346:K346"/>
    <mergeCell ref="B347:K347"/>
    <mergeCell ref="B349:K349"/>
    <mergeCell ref="B321:C322"/>
    <mergeCell ref="E321:F321"/>
    <mergeCell ref="E322:F322"/>
    <mergeCell ref="C327:J328"/>
    <mergeCell ref="B331:K331"/>
    <mergeCell ref="B333:K334"/>
    <mergeCell ref="B315:C317"/>
    <mergeCell ref="E315:F315"/>
    <mergeCell ref="E316:F316"/>
    <mergeCell ref="E317:F317"/>
    <mergeCell ref="B318:C320"/>
    <mergeCell ref="E318:F318"/>
    <mergeCell ref="E319:F319"/>
    <mergeCell ref="E320:F320"/>
    <mergeCell ref="C309:D309"/>
    <mergeCell ref="E309:G309"/>
    <mergeCell ref="B312:C312"/>
    <mergeCell ref="D312:J312"/>
    <mergeCell ref="B314:D314"/>
    <mergeCell ref="E314:F314"/>
    <mergeCell ref="C306:D306"/>
    <mergeCell ref="E306:G306"/>
    <mergeCell ref="C307:D307"/>
    <mergeCell ref="E307:G307"/>
    <mergeCell ref="C308:D308"/>
    <mergeCell ref="E308:G308"/>
    <mergeCell ref="C303:D303"/>
    <mergeCell ref="E303:G303"/>
    <mergeCell ref="C304:D304"/>
    <mergeCell ref="E304:G304"/>
    <mergeCell ref="C305:D305"/>
    <mergeCell ref="E305:G305"/>
    <mergeCell ref="C300:D300"/>
    <mergeCell ref="E300:G300"/>
    <mergeCell ref="C301:D301"/>
    <mergeCell ref="E301:G301"/>
    <mergeCell ref="C302:D302"/>
    <mergeCell ref="E302:G302"/>
    <mergeCell ref="J289:K289"/>
    <mergeCell ref="B290:K290"/>
    <mergeCell ref="B292:K292"/>
    <mergeCell ref="B294:K296"/>
    <mergeCell ref="C298:G298"/>
    <mergeCell ref="C299:D299"/>
    <mergeCell ref="E299:G299"/>
    <mergeCell ref="C270:J271"/>
    <mergeCell ref="B274:K274"/>
    <mergeCell ref="B276:K277"/>
    <mergeCell ref="G283:K283"/>
    <mergeCell ref="B285:K286"/>
    <mergeCell ref="B287:K288"/>
    <mergeCell ref="B261:C263"/>
    <mergeCell ref="E261:F261"/>
    <mergeCell ref="E262:F262"/>
    <mergeCell ref="E263:F263"/>
    <mergeCell ref="B264:C265"/>
    <mergeCell ref="E264:F264"/>
    <mergeCell ref="E265:F265"/>
    <mergeCell ref="B255:C255"/>
    <mergeCell ref="D255:J255"/>
    <mergeCell ref="B257:D257"/>
    <mergeCell ref="E257:F257"/>
    <mergeCell ref="B258:C260"/>
    <mergeCell ref="E258:F258"/>
    <mergeCell ref="E259:F259"/>
    <mergeCell ref="E260:F260"/>
    <mergeCell ref="C250:D250"/>
    <mergeCell ref="E250:G250"/>
    <mergeCell ref="C251:D251"/>
    <mergeCell ref="E251:G251"/>
    <mergeCell ref="C252:D252"/>
    <mergeCell ref="E252:G252"/>
    <mergeCell ref="C247:D247"/>
    <mergeCell ref="E247:G247"/>
    <mergeCell ref="C248:D248"/>
    <mergeCell ref="E248:G248"/>
    <mergeCell ref="C249:D249"/>
    <mergeCell ref="E249:G249"/>
    <mergeCell ref="C244:D244"/>
    <mergeCell ref="E244:G244"/>
    <mergeCell ref="C245:D245"/>
    <mergeCell ref="E245:G245"/>
    <mergeCell ref="C246:D246"/>
    <mergeCell ref="E246:G246"/>
    <mergeCell ref="B237:K239"/>
    <mergeCell ref="C241:G241"/>
    <mergeCell ref="C242:D242"/>
    <mergeCell ref="E242:G242"/>
    <mergeCell ref="C243:D243"/>
    <mergeCell ref="E243:G243"/>
    <mergeCell ref="G226:K226"/>
    <mergeCell ref="B228:K229"/>
    <mergeCell ref="B230:K231"/>
    <mergeCell ref="J232:K232"/>
    <mergeCell ref="B233:K233"/>
    <mergeCell ref="B235:K235"/>
    <mergeCell ref="B207:C208"/>
    <mergeCell ref="E207:F207"/>
    <mergeCell ref="E208:F208"/>
    <mergeCell ref="C213:J214"/>
    <mergeCell ref="B217:K217"/>
    <mergeCell ref="B219:K220"/>
    <mergeCell ref="B201:C203"/>
    <mergeCell ref="E201:F201"/>
    <mergeCell ref="E202:F202"/>
    <mergeCell ref="E203:F203"/>
    <mergeCell ref="B204:C206"/>
    <mergeCell ref="E204:F204"/>
    <mergeCell ref="E205:F205"/>
    <mergeCell ref="E206:F206"/>
    <mergeCell ref="C195:D195"/>
    <mergeCell ref="E195:G195"/>
    <mergeCell ref="B198:C198"/>
    <mergeCell ref="D198:J198"/>
    <mergeCell ref="B200:D200"/>
    <mergeCell ref="E200:F200"/>
    <mergeCell ref="C192:D192"/>
    <mergeCell ref="E192:G192"/>
    <mergeCell ref="C193:D193"/>
    <mergeCell ref="E193:G193"/>
    <mergeCell ref="C194:D194"/>
    <mergeCell ref="E194:G194"/>
    <mergeCell ref="C189:D189"/>
    <mergeCell ref="E189:G189"/>
    <mergeCell ref="C190:D190"/>
    <mergeCell ref="E190:G190"/>
    <mergeCell ref="C191:D191"/>
    <mergeCell ref="E191:G191"/>
    <mergeCell ref="C186:D186"/>
    <mergeCell ref="E186:G186"/>
    <mergeCell ref="C187:D187"/>
    <mergeCell ref="E187:G187"/>
    <mergeCell ref="C188:D188"/>
    <mergeCell ref="E188:G188"/>
    <mergeCell ref="J175:K175"/>
    <mergeCell ref="B176:K176"/>
    <mergeCell ref="B178:K178"/>
    <mergeCell ref="B180:K182"/>
    <mergeCell ref="C184:G184"/>
    <mergeCell ref="C185:D185"/>
    <mergeCell ref="E185:G185"/>
    <mergeCell ref="C156:J157"/>
    <mergeCell ref="B160:K160"/>
    <mergeCell ref="B162:K163"/>
    <mergeCell ref="G169:K169"/>
    <mergeCell ref="B171:K172"/>
    <mergeCell ref="B173:K174"/>
    <mergeCell ref="B147:C149"/>
    <mergeCell ref="E147:F147"/>
    <mergeCell ref="E148:F148"/>
    <mergeCell ref="E149:F149"/>
    <mergeCell ref="B150:C151"/>
    <mergeCell ref="E150:F150"/>
    <mergeCell ref="E151:F151"/>
    <mergeCell ref="B141:C141"/>
    <mergeCell ref="D141:J141"/>
    <mergeCell ref="B143:D143"/>
    <mergeCell ref="E143:F143"/>
    <mergeCell ref="B144:C146"/>
    <mergeCell ref="E144:F144"/>
    <mergeCell ref="E145:F145"/>
    <mergeCell ref="E146:F146"/>
    <mergeCell ref="C136:D136"/>
    <mergeCell ref="E136:G136"/>
    <mergeCell ref="C137:D137"/>
    <mergeCell ref="E137:G137"/>
    <mergeCell ref="C138:D138"/>
    <mergeCell ref="E138:G138"/>
    <mergeCell ref="C133:D133"/>
    <mergeCell ref="E133:G133"/>
    <mergeCell ref="C134:D134"/>
    <mergeCell ref="E134:G134"/>
    <mergeCell ref="C135:D135"/>
    <mergeCell ref="E135:G135"/>
    <mergeCell ref="C130:D130"/>
    <mergeCell ref="E130:G130"/>
    <mergeCell ref="C131:D131"/>
    <mergeCell ref="E131:G131"/>
    <mergeCell ref="C132:D132"/>
    <mergeCell ref="E132:G132"/>
    <mergeCell ref="B123:K125"/>
    <mergeCell ref="C127:G127"/>
    <mergeCell ref="C128:D128"/>
    <mergeCell ref="E128:G128"/>
    <mergeCell ref="C129:D129"/>
    <mergeCell ref="E129:G129"/>
    <mergeCell ref="G112:K112"/>
    <mergeCell ref="B114:K115"/>
    <mergeCell ref="B116:K117"/>
    <mergeCell ref="J118:K118"/>
    <mergeCell ref="B119:K119"/>
    <mergeCell ref="B121:K121"/>
    <mergeCell ref="B93:C94"/>
    <mergeCell ref="E93:F93"/>
    <mergeCell ref="E94:F94"/>
    <mergeCell ref="C99:J100"/>
    <mergeCell ref="B103:K103"/>
    <mergeCell ref="B105:K106"/>
    <mergeCell ref="B87:C89"/>
    <mergeCell ref="E87:F87"/>
    <mergeCell ref="E88:F88"/>
    <mergeCell ref="E89:F89"/>
    <mergeCell ref="B90:C92"/>
    <mergeCell ref="E90:F90"/>
    <mergeCell ref="E91:F91"/>
    <mergeCell ref="E92:F92"/>
    <mergeCell ref="C81:D81"/>
    <mergeCell ref="E81:G81"/>
    <mergeCell ref="B84:C84"/>
    <mergeCell ref="D84:J84"/>
    <mergeCell ref="B86:D86"/>
    <mergeCell ref="E86:F86"/>
    <mergeCell ref="C78:D78"/>
    <mergeCell ref="E78:G78"/>
    <mergeCell ref="C79:D79"/>
    <mergeCell ref="E79:G79"/>
    <mergeCell ref="C80:D80"/>
    <mergeCell ref="E80:G80"/>
    <mergeCell ref="C75:D75"/>
    <mergeCell ref="E75:G75"/>
    <mergeCell ref="C76:D76"/>
    <mergeCell ref="E76:G76"/>
    <mergeCell ref="C77:D77"/>
    <mergeCell ref="E77:G77"/>
    <mergeCell ref="C72:D72"/>
    <mergeCell ref="E72:G72"/>
    <mergeCell ref="C73:D73"/>
    <mergeCell ref="E73:G73"/>
    <mergeCell ref="C74:D74"/>
    <mergeCell ref="E74:G74"/>
    <mergeCell ref="J61:K61"/>
    <mergeCell ref="B62:K62"/>
    <mergeCell ref="B64:K64"/>
    <mergeCell ref="B66:K68"/>
    <mergeCell ref="C70:G70"/>
    <mergeCell ref="C71:D71"/>
    <mergeCell ref="E71:G71"/>
    <mergeCell ref="C42:J43"/>
    <mergeCell ref="B46:K46"/>
    <mergeCell ref="B48:K49"/>
    <mergeCell ref="G55:K55"/>
    <mergeCell ref="B57:K58"/>
    <mergeCell ref="B59:K60"/>
    <mergeCell ref="B33:C35"/>
    <mergeCell ref="E33:F33"/>
    <mergeCell ref="E34:F34"/>
    <mergeCell ref="E35:F35"/>
    <mergeCell ref="B36:C37"/>
    <mergeCell ref="E36:F36"/>
    <mergeCell ref="E37:F37"/>
    <mergeCell ref="C24:D24"/>
    <mergeCell ref="E24:G24"/>
    <mergeCell ref="B27:C27"/>
    <mergeCell ref="D27:J27"/>
    <mergeCell ref="B29:G29"/>
    <mergeCell ref="B30:G32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J4:K4"/>
    <mergeCell ref="B5:K5"/>
    <mergeCell ref="B7:K7"/>
    <mergeCell ref="B9:K11"/>
    <mergeCell ref="C13:G13"/>
    <mergeCell ref="C14:D14"/>
    <mergeCell ref="E14:G14"/>
  </mergeCells>
  <dataValidations count="1">
    <dataValidation type="list" allowBlank="1" showInputMessage="1" showErrorMessage="1" sqref="E18:G18 E75:G75 E132:G132 E189:G189 E246:G246 E303:G303 E360:G360 E417:G417 E474:G474 E531:G531 E588:G588 E645:G645 E702:G702 E759:G759 E816:G816 E873:G873 E930:G930 E987:G987 E1044:G1044 E1101:G1101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741E1A2-3BDD-4394-A913-C88EC8BFE1E8}">
            <xm:f>AND('\Projekty\OP KŽP_2017_EE podnikov_výzva 30\ECO WOOD SLOVAKIA\opakovane VO_ZNH_01_2020\[ECO WOOD SLOVAKIA_ZVO_ZNH_§117_OPKŽP_SIEA.xlsm]summary'!#REF!&lt;'\Projekty\OP KŽP_2017_EE podnikov_výzva 30\ECO WOOD SLOVAKIA\opakovane VO_ZNH_01_2020\[ECO WOOD SLOVAKIA_ZVO_ZNH_§117_OPKŽP_SIEA.xlsm]summary'!#REF!,LEFT('\Projekty\OP KŽP_2017_EE podnikov_výzva 30\ECO WOOD SLOVAKIA\opakovane VO_ZNH_01_2020\[ECO WOOD SLOVAKIA_ZVO_ZNH_§117_OPKŽP_SIEA.xlsm]summary'!#REF!,8)="Cena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K1:K1048576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Mojmír Ivaniš</dc:creator>
  <cp:lastModifiedBy>Mojmír Ivaniš</cp:lastModifiedBy>
  <dcterms:created xsi:type="dcterms:W3CDTF">2020-01-27T12:13:44Z</dcterms:created>
  <dcterms:modified xsi:type="dcterms:W3CDTF">2020-01-27T12:16:37Z</dcterms:modified>
</cp:coreProperties>
</file>